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775" windowHeight="12510" activeTab="1"/>
  </bookViews>
  <sheets>
    <sheet name="Contributor" sheetId="1" r:id="rId1"/>
    <sheet name="Data input" sheetId="2" r:id="rId2"/>
    <sheet name="Undo" sheetId="3" state="hidden" r:id="rId3"/>
    <sheet name="Indicators" sheetId="4" r:id="rId4"/>
  </sheets>
  <definedNames>
    <definedName name="_xlnm.Print_Area" localSheetId="1">'Data input'!$A$1:$T$497</definedName>
    <definedName name="_xlnm.Print_Area" localSheetId="3">'Indicators'!$A$1:$L$64</definedName>
  </definedNames>
  <calcPr fullCalcOnLoad="1"/>
</workbook>
</file>

<file path=xl/comments2.xml><?xml version="1.0" encoding="utf-8"?>
<comments xmlns="http://schemas.openxmlformats.org/spreadsheetml/2006/main">
  <authors>
    <author>mlz</author>
    <author>pmuro</author>
    <author>PRMM</author>
    <author>eiselbi</author>
    <author>MilenaG</author>
  </authors>
  <commentList>
    <comment ref="D10" authorId="0">
      <text>
        <r>
          <rPr>
            <sz val="8"/>
            <rFont val="Tahoma"/>
            <family val="2"/>
          </rPr>
          <t>What is the name of the spatial data set (usually used to designate it)?   
                     (Name)</t>
        </r>
      </text>
    </comment>
    <comment ref="L4" authorId="1">
      <text>
        <r>
          <rPr>
            <b/>
            <sz val="8"/>
            <rFont val="Tahoma"/>
            <family val="2"/>
          </rPr>
          <t>pmuro:</t>
        </r>
        <r>
          <rPr>
            <sz val="8"/>
            <rFont val="Tahoma"/>
            <family val="2"/>
          </rPr>
          <t xml:space="preserve">
only for metadata that exists, without looking at the status of compliance</t>
        </r>
      </text>
    </comment>
    <comment ref="F10" authorId="2">
      <text>
        <r>
          <rPr>
            <sz val="8"/>
            <rFont val="Tahoma"/>
            <family val="2"/>
          </rPr>
          <t>Do metadata exist for that spatial data set?                                                                (Yes=1/No=0)</t>
        </r>
      </text>
    </comment>
    <comment ref="H10" authorId="2">
      <text>
        <r>
          <rPr>
            <sz val="8"/>
            <rFont val="Tahoma"/>
            <family val="2"/>
          </rPr>
          <t>What is the relevant area?         
(km2)                                                (Num)</t>
        </r>
      </text>
    </comment>
    <comment ref="I10" authorId="2">
      <text>
        <r>
          <rPr>
            <sz val="8"/>
            <rFont val="Tahoma"/>
            <family val="2"/>
          </rPr>
          <t>What is the actual area of the spatial data set?  
 (km2)                                                (Num)</t>
        </r>
      </text>
    </comment>
    <comment ref="K10" authorId="2">
      <text>
        <r>
          <rPr>
            <sz val="8"/>
            <rFont val="Tahoma"/>
            <family val="2"/>
          </rPr>
          <t>Is the metadata conformant to the implementing rules on metadata and the data set compliant to the related implementing rules on data specifications?
(Yes = 1, No = 0)</t>
        </r>
      </text>
    </comment>
    <comment ref="F399" authorId="2">
      <text>
        <r>
          <rPr>
            <b/>
            <sz val="8"/>
            <rFont val="Tahoma"/>
            <family val="2"/>
          </rPr>
          <t>If the service is a spatial data service:
Do metadata exist for that spatial data service?  
(Yes = 1, No = 0)</t>
        </r>
      </text>
    </comment>
    <comment ref="G10" authorId="2">
      <text>
        <r>
          <rPr>
            <sz val="8"/>
            <rFont val="Tahoma"/>
            <family val="2"/>
          </rPr>
          <t xml:space="preserve">Do  metadata exist for that spatial data set?   If yes:
a)Are the existing metadata conformant to implementing rules on metadata?             (Yes=1/No=0)
</t>
        </r>
      </text>
    </comment>
    <comment ref="L10" authorId="2">
      <text>
        <r>
          <rPr>
            <sz val="8"/>
            <rFont val="Tahoma"/>
            <family val="2"/>
          </rPr>
          <t xml:space="preserve">Do  metadata exist for that spatial data set?   If yes:
Is the metadata of that spatial data set accessible through a discovery service(s)?        
(Yes=1/No=0)
</t>
        </r>
      </text>
    </comment>
    <comment ref="L399" authorId="2">
      <text>
        <r>
          <rPr>
            <b/>
            <sz val="8"/>
            <rFont val="Tahoma"/>
            <family val="2"/>
          </rPr>
          <t>If metadata exist for the spatial data service:
Is this metadata accessible through a discovery service?     
(Yes=1/No=0)</t>
        </r>
      </text>
    </comment>
    <comment ref="M10" authorId="2">
      <text>
        <r>
          <rPr>
            <sz val="8"/>
            <rFont val="Tahoma"/>
            <family val="2"/>
          </rPr>
          <t>Is that spatial data set accessible through view service(s)?
(Yes=1/No=0)</t>
        </r>
      </text>
    </comment>
    <comment ref="N10" authorId="2">
      <text>
        <r>
          <rPr>
            <sz val="8"/>
            <rFont val="Tahoma"/>
            <family val="2"/>
          </rPr>
          <t>Is that spatial data set accessible through download service(s)?
(Yes=1/No=0)</t>
        </r>
      </text>
    </comment>
    <comment ref="P399" authorId="2">
      <text>
        <r>
          <rPr>
            <b/>
            <sz val="8"/>
            <rFont val="Tahoma"/>
            <family val="2"/>
          </rPr>
          <t>If the service is a network service  :
How many user requests are annually on that network service?   
 (Num)</t>
        </r>
        <r>
          <rPr>
            <sz val="8"/>
            <rFont val="Tahoma"/>
            <family val="2"/>
          </rPr>
          <t xml:space="preserve">
</t>
        </r>
      </text>
    </comment>
    <comment ref="Q399" authorId="2">
      <text>
        <r>
          <rPr>
            <b/>
            <sz val="8"/>
            <rFont val="Tahoma"/>
            <family val="2"/>
          </rPr>
          <t>If the  service is a network service                      :
Is the network service in conformity with the implementing rules on Network Services?
(Yes=1/No=0)</t>
        </r>
        <r>
          <rPr>
            <sz val="8"/>
            <rFont val="Tahoma"/>
            <family val="2"/>
          </rPr>
          <t xml:space="preserve">
</t>
        </r>
      </text>
    </comment>
    <comment ref="G399" authorId="2">
      <text>
        <r>
          <rPr>
            <b/>
            <sz val="8"/>
            <rFont val="Tahoma"/>
            <family val="2"/>
          </rPr>
          <t>If the service is a spatial data service and  metadata exist for that spatial data service:
Are the existing metadata conformant to implementing rules on metadata?   
(Yes=1/No=0)</t>
        </r>
        <r>
          <rPr>
            <sz val="8"/>
            <rFont val="Tahoma"/>
            <family val="2"/>
          </rPr>
          <t xml:space="preserve">
</t>
        </r>
      </text>
    </comment>
    <comment ref="C399" authorId="3">
      <text>
        <r>
          <rPr>
            <b/>
            <sz val="8"/>
            <rFont val="Tahoma"/>
            <family val="2"/>
          </rPr>
          <t>Is the service a spatial data service?
Yes =1, No = 0</t>
        </r>
        <r>
          <rPr>
            <sz val="8"/>
            <rFont val="Tahoma"/>
            <family val="2"/>
          </rPr>
          <t xml:space="preserve">
</t>
        </r>
      </text>
    </comment>
    <comment ref="D399" authorId="3">
      <text>
        <r>
          <rPr>
            <b/>
            <sz val="8"/>
            <rFont val="Tahoma"/>
            <family val="2"/>
          </rPr>
          <t>Is the service a network service?
Yes =1, No = 0</t>
        </r>
        <r>
          <rPr>
            <sz val="8"/>
            <rFont val="Tahoma"/>
            <family val="2"/>
          </rPr>
          <t xml:space="preserve">
</t>
        </r>
      </text>
    </comment>
    <comment ref="R399" authorId="3">
      <text>
        <r>
          <rPr>
            <b/>
            <sz val="8"/>
            <rFont val="Tahoma"/>
            <family val="2"/>
          </rPr>
          <t>Insert the name of the service.</t>
        </r>
      </text>
    </comment>
    <comment ref="S399" authorId="3">
      <text>
        <r>
          <rPr>
            <b/>
            <sz val="8"/>
            <rFont val="Tahoma"/>
            <family val="2"/>
          </rPr>
          <t>Insert the url of the service.</t>
        </r>
      </text>
    </comment>
    <comment ref="T399" authorId="3">
      <text>
        <r>
          <rPr>
            <b/>
            <sz val="8"/>
            <rFont val="Tahoma"/>
            <family val="2"/>
          </rPr>
          <t>Insert the themes the service refers to: pick one or more themes from the list of INSPIRE themes below the table. Insert the associated numbers from the list below, not the names. If the service is unspecific or applies to all themes then put 0.</t>
        </r>
      </text>
    </comment>
    <comment ref="H361" authorId="4">
      <text>
        <r>
          <rPr>
            <b/>
            <sz val="10"/>
            <rFont val="Tahoma"/>
            <family val="2"/>
          </rPr>
          <t>MilenaG: 955 е общият брой повърхностни водни тела за 4-те РБУ</t>
        </r>
      </text>
    </comment>
    <comment ref="I361" authorId="4">
      <text>
        <r>
          <rPr>
            <b/>
            <sz val="11"/>
            <rFont val="Tahoma"/>
            <family val="2"/>
          </rPr>
          <t>MilenaG: Брой на телата, които са определени като зони за опазване на стопански ценни видове риби и други водни организми (докладвани в линейня слой).</t>
        </r>
      </text>
    </comment>
  </commentList>
</comments>
</file>

<file path=xl/comments4.xml><?xml version="1.0" encoding="utf-8"?>
<comments xmlns="http://schemas.openxmlformats.org/spreadsheetml/2006/main">
  <authors>
    <author>pmuro</author>
  </authors>
  <commentList>
    <comment ref="I4" authorId="0">
      <text>
        <r>
          <rPr>
            <b/>
            <sz val="8"/>
            <rFont val="Tahoma"/>
            <family val="2"/>
          </rPr>
          <t>pmuro:</t>
        </r>
        <r>
          <rPr>
            <sz val="8"/>
            <rFont val="Tahoma"/>
            <family val="2"/>
          </rPr>
          <t xml:space="preserve">
only for metadata that exists, without looking at the status of compliance</t>
        </r>
      </text>
    </comment>
  </commentList>
</comments>
</file>

<file path=xl/sharedStrings.xml><?xml version="1.0" encoding="utf-8"?>
<sst xmlns="http://schemas.openxmlformats.org/spreadsheetml/2006/main" count="2124" uniqueCount="549">
  <si>
    <t>BG3000_APSFR_20131010.shp (areas of considerable potential risk of floods reported to WISE)</t>
  </si>
  <si>
    <t>BG_BG3000_PFRA_FL_point_20120731.shp- 
past and future floods with substantial consequences</t>
  </si>
  <si>
    <t>BG_BG3000_PFRA_FL_Polygon_20120731.shp- 
past and future floods with substantial consequences</t>
  </si>
  <si>
    <t>BG_BG3000_PFRA_FL_Line_20120731.shp-
past and future floods with substantial consequences</t>
  </si>
  <si>
    <t>Types of natural habitats from Appendix 1 of the Biodiversity Act (Appendix 1 of Directive 92/43/EEA)</t>
  </si>
  <si>
    <t xml:space="preserve">Distribution of species from Appendices 2, 3 and 4 of the Biodiversity Act, included in appendices 2, 4 and 5 of Directive 92/43/EEA </t>
  </si>
  <si>
    <t xml:space="preserve">Distribution of species of birds from appendix 2 of the Biodiversity Act and commonly popular in Bulgaria migrating species of birds (species covered by Article 1 of Directive 2009/147/ЕО) </t>
  </si>
  <si>
    <t>BG1000_HydropowerPlant.shp, operational hydroelectric power stations in Danubian  РБУ, forа МКОРД</t>
  </si>
  <si>
    <t>Theme</t>
  </si>
  <si>
    <t>Existence</t>
  </si>
  <si>
    <t>Metadata</t>
  </si>
  <si>
    <t>Compliance</t>
  </si>
  <si>
    <t>MD Accesibility</t>
  </si>
  <si>
    <t>Use</t>
  </si>
  <si>
    <t>Annex</t>
  </si>
  <si>
    <t>I</t>
  </si>
  <si>
    <t>II</t>
  </si>
  <si>
    <t>III</t>
  </si>
  <si>
    <t>1. Statistical units</t>
  </si>
  <si>
    <t>2. Buildings</t>
  </si>
  <si>
    <t>3. Soil</t>
  </si>
  <si>
    <t>5. Human health and safety</t>
  </si>
  <si>
    <t>7. Environmental monitoring facilities</t>
  </si>
  <si>
    <t>12. Natural risk zones</t>
  </si>
  <si>
    <t>14. Meteorological geographical features</t>
  </si>
  <si>
    <t>18. Habitats and biotopes</t>
  </si>
  <si>
    <t>19. Species distribution</t>
  </si>
  <si>
    <t>20. Energy resources</t>
  </si>
  <si>
    <t>RA - Responsible authority within the MS</t>
  </si>
  <si>
    <t>View service</t>
  </si>
  <si>
    <t>Discovery service</t>
  </si>
  <si>
    <t>Download service</t>
  </si>
  <si>
    <t>Transformation service</t>
  </si>
  <si>
    <t xml:space="preserve"> </t>
  </si>
  <si>
    <t>MDi1</t>
  </si>
  <si>
    <t>MDi2</t>
  </si>
  <si>
    <t>DSv2</t>
  </si>
  <si>
    <t>All services</t>
  </si>
  <si>
    <t>Discovery services</t>
  </si>
  <si>
    <t>View services</t>
  </si>
  <si>
    <t>Download services</t>
  </si>
  <si>
    <t>Transformation services</t>
  </si>
  <si>
    <t>Existence of MD</t>
  </si>
  <si>
    <t>Compliance of the MD</t>
  </si>
  <si>
    <t>DS Accesibility</t>
  </si>
  <si>
    <t>Invoke services</t>
  </si>
  <si>
    <t>NSi4</t>
  </si>
  <si>
    <t>NSi3</t>
  </si>
  <si>
    <t>DSi1</t>
  </si>
  <si>
    <t>DSi2</t>
  </si>
  <si>
    <t>Annex I</t>
  </si>
  <si>
    <t>Annex II</t>
  </si>
  <si>
    <t>Annex III</t>
  </si>
  <si>
    <t>All Annexes</t>
  </si>
  <si>
    <t>View Services</t>
  </si>
  <si>
    <t>View &amp; Download services</t>
  </si>
  <si>
    <t>NSi1</t>
  </si>
  <si>
    <t>Indicator Name</t>
  </si>
  <si>
    <t>Indicator Value</t>
  </si>
  <si>
    <t>Spatial Data Sets</t>
  </si>
  <si>
    <t>NSi2</t>
  </si>
  <si>
    <t>NSv3</t>
  </si>
  <si>
    <t>NSv4</t>
  </si>
  <si>
    <t>Indicator set</t>
  </si>
  <si>
    <t>Indicator</t>
  </si>
  <si>
    <t>Data Sets</t>
  </si>
  <si>
    <t>Services</t>
  </si>
  <si>
    <t>MD access</t>
  </si>
  <si>
    <t>MDi1.4</t>
  </si>
  <si>
    <t>MDi2.4</t>
  </si>
  <si>
    <t>MDv1.4</t>
  </si>
  <si>
    <t>MDv2.4</t>
  </si>
  <si>
    <t>DSi2.3</t>
  </si>
  <si>
    <t>DSi1.3</t>
  </si>
  <si>
    <t>DSv2.3</t>
  </si>
  <si>
    <t>MDv1.3</t>
  </si>
  <si>
    <t>MDi1.3</t>
  </si>
  <si>
    <t>MDi2.3</t>
  </si>
  <si>
    <t>MDv2.3</t>
  </si>
  <si>
    <t>DSi1.2</t>
  </si>
  <si>
    <t>DSi2.2</t>
  </si>
  <si>
    <t>MDi1.2</t>
  </si>
  <si>
    <t>MDi2.2</t>
  </si>
  <si>
    <t>DSv2.2</t>
  </si>
  <si>
    <t>MDv1.2</t>
  </si>
  <si>
    <t>MDv2.2</t>
  </si>
  <si>
    <t>DSv2.1</t>
  </si>
  <si>
    <t>MDv1.1</t>
  </si>
  <si>
    <t>MDv2.1</t>
  </si>
  <si>
    <t>DSi1.1</t>
  </si>
  <si>
    <t>DSi2.1</t>
  </si>
  <si>
    <t>MDi1.1</t>
  </si>
  <si>
    <t>MDi2.1</t>
  </si>
  <si>
    <t>NSi1.1</t>
  </si>
  <si>
    <t>NSi2.1</t>
  </si>
  <si>
    <t>NSi2.2</t>
  </si>
  <si>
    <t>NSv2.1</t>
  </si>
  <si>
    <t>NSv2.2</t>
  </si>
  <si>
    <t>NSv2.3</t>
  </si>
  <si>
    <t>NSv1.1</t>
  </si>
  <si>
    <t>NSi1.2</t>
  </si>
  <si>
    <t>NSv1.2</t>
  </si>
  <si>
    <t>NSi3.1</t>
  </si>
  <si>
    <t>NSv3.1</t>
  </si>
  <si>
    <t>NSi4.1</t>
  </si>
  <si>
    <t>NSv4.1</t>
  </si>
  <si>
    <t>NSi3.2</t>
  </si>
  <si>
    <t>NSi4.2</t>
  </si>
  <si>
    <t>NSv3.2</t>
  </si>
  <si>
    <t>NSi3.3</t>
  </si>
  <si>
    <t>NSi4.3</t>
  </si>
  <si>
    <t>NSv3.3</t>
  </si>
  <si>
    <t>NSv4.3</t>
  </si>
  <si>
    <t>NSi3.4</t>
  </si>
  <si>
    <t>NSi4.4</t>
  </si>
  <si>
    <t>NSv3.4</t>
  </si>
  <si>
    <t>NSv4.4</t>
  </si>
  <si>
    <t>NSi3.5</t>
  </si>
  <si>
    <t>NSi4.5</t>
  </si>
  <si>
    <t>NSv3.5</t>
  </si>
  <si>
    <t>NSv4.5</t>
  </si>
  <si>
    <t>Actual area</t>
  </si>
  <si>
    <t>Relevant area</t>
  </si>
  <si>
    <t>DSv_Num</t>
  </si>
  <si>
    <t>DSv_Num1</t>
  </si>
  <si>
    <t>DSv_Num2</t>
  </si>
  <si>
    <t>DSv_Num3</t>
  </si>
  <si>
    <t>NSv_NumAllServ</t>
  </si>
  <si>
    <t>NSv_NumDiscServ</t>
  </si>
  <si>
    <t>NSv_NumViewServ</t>
  </si>
  <si>
    <t>NSv_NumInvkServ</t>
  </si>
  <si>
    <t>DSv1_RelArea</t>
  </si>
  <si>
    <t>DSv1_ActArea</t>
  </si>
  <si>
    <t>MDv1_DS</t>
  </si>
  <si>
    <t>MDv2_DS</t>
  </si>
  <si>
    <t>DSv1.1_RelArea</t>
  </si>
  <si>
    <t>DSv1.1_ActArea</t>
  </si>
  <si>
    <t>DSv1.2_RelArea</t>
  </si>
  <si>
    <t>DSv1.2_ActArea</t>
  </si>
  <si>
    <t>NSv1.2_DiscServ</t>
  </si>
  <si>
    <t>NSv1.2_ViewServ</t>
  </si>
  <si>
    <t>NSv1.2_InvkServ</t>
  </si>
  <si>
    <t>DSv1.3_RelArea</t>
  </si>
  <si>
    <t>DSv1.3_ActArea</t>
  </si>
  <si>
    <t>MDv1.4_DiscServ</t>
  </si>
  <si>
    <t>MDv2.4_DiscServ</t>
  </si>
  <si>
    <t>MDv1.4_ViewServ</t>
  </si>
  <si>
    <t>MDv2.4_ViewServ</t>
  </si>
  <si>
    <t>MDv1.4_InvkServ</t>
  </si>
  <si>
    <t>MDv2.4_InvkServ</t>
  </si>
  <si>
    <t>Data Name</t>
  </si>
  <si>
    <t>Data Value</t>
  </si>
  <si>
    <t>Extend</t>
  </si>
  <si>
    <t>SubInd. Name</t>
  </si>
  <si>
    <t>SubInd. Value</t>
  </si>
  <si>
    <t>Type of service</t>
  </si>
  <si>
    <t>1. Coordinate reference systems</t>
  </si>
  <si>
    <t>3. Geographical names</t>
  </si>
  <si>
    <t>4. Administrative units</t>
  </si>
  <si>
    <t>6. Cadastral parcels</t>
  </si>
  <si>
    <t>7. Transport networks</t>
  </si>
  <si>
    <t>8. Hydrography</t>
  </si>
  <si>
    <t>9. Protected sites</t>
  </si>
  <si>
    <t>1. Elevation</t>
  </si>
  <si>
    <t>2. Land cover</t>
  </si>
  <si>
    <t>3. Orthoimaginery</t>
  </si>
  <si>
    <t>4. Geology</t>
  </si>
  <si>
    <t>Spatial Data Set</t>
  </si>
  <si>
    <t xml:space="preserve">Member State: </t>
  </si>
  <si>
    <t>Other services</t>
  </si>
  <si>
    <t>Invoke service</t>
  </si>
  <si>
    <t>MDv1.4_OtherServ</t>
  </si>
  <si>
    <t>MDv2.4_OtherServ</t>
  </si>
  <si>
    <t>NSv1.2_OtherServ</t>
  </si>
  <si>
    <t>Spatial Data Services</t>
  </si>
  <si>
    <t>Numerator</t>
  </si>
  <si>
    <t>Denominator</t>
  </si>
  <si>
    <t>NSv4.2</t>
  </si>
  <si>
    <t>NSv1.1.1</t>
  </si>
  <si>
    <t>NSv2.1.1</t>
  </si>
  <si>
    <t>NSv2.2.1</t>
  </si>
  <si>
    <t>NSv2.3.1</t>
  </si>
  <si>
    <t>NSv1.1.2</t>
  </si>
  <si>
    <t>NSv2.1.2</t>
  </si>
  <si>
    <t>NSv2.2.2</t>
  </si>
  <si>
    <t>NSv2.3.2</t>
  </si>
  <si>
    <t>NSv2.3.3</t>
  </si>
  <si>
    <t>NSv2.2.3</t>
  </si>
  <si>
    <t>NSv2.1.3</t>
  </si>
  <si>
    <t>NSv1.1.3</t>
  </si>
  <si>
    <t>SDSv_Num</t>
  </si>
  <si>
    <t>SDSv_NumDiscServ</t>
  </si>
  <si>
    <t>SDSv_NumOtherServ</t>
  </si>
  <si>
    <t>NSv_NumDownServ</t>
  </si>
  <si>
    <t>NSv1.2_DownServ</t>
  </si>
  <si>
    <t>NSv_NumTransServ</t>
  </si>
  <si>
    <t>NSv1.2_TransServ</t>
  </si>
  <si>
    <t>MDv1.4_DownServ</t>
  </si>
  <si>
    <t>MDv2.4_DownServ</t>
  </si>
  <si>
    <t>MDv1.4_TransServ</t>
  </si>
  <si>
    <t>MDv2.4_TransServ</t>
  </si>
  <si>
    <t>Other service</t>
  </si>
  <si>
    <t>Spatial Data Service?</t>
  </si>
  <si>
    <t>Network Service?</t>
  </si>
  <si>
    <t>URL</t>
  </si>
  <si>
    <t>List of INSPIRE themes</t>
  </si>
  <si>
    <t>Coordinate reference systems</t>
  </si>
  <si>
    <t>Geographical grid systems</t>
  </si>
  <si>
    <t>Geographical names</t>
  </si>
  <si>
    <t>Administrative units</t>
  </si>
  <si>
    <t>Addresses</t>
  </si>
  <si>
    <t>Cadastral parcels</t>
  </si>
  <si>
    <t>Transport networks</t>
  </si>
  <si>
    <t>Hydrography</t>
  </si>
  <si>
    <t>Protected sites</t>
  </si>
  <si>
    <t>Elevation</t>
  </si>
  <si>
    <t>Land cover</t>
  </si>
  <si>
    <t>Orthoimagery</t>
  </si>
  <si>
    <t>Geology</t>
  </si>
  <si>
    <t>ANNEX I</t>
  </si>
  <si>
    <t>ANNEX II</t>
  </si>
  <si>
    <t>ANNEX III</t>
  </si>
  <si>
    <t>Statistical uni</t>
  </si>
  <si>
    <t>Buildings</t>
  </si>
  <si>
    <t>Soil</t>
  </si>
  <si>
    <t>Land use</t>
  </si>
  <si>
    <t>Human health and safety</t>
  </si>
  <si>
    <t>Utility and governmental services</t>
  </si>
  <si>
    <t>Environmental monitoring facilities</t>
  </si>
  <si>
    <t>Production and industrial facilities</t>
  </si>
  <si>
    <t>Agricultural and aquaculture facilities</t>
  </si>
  <si>
    <t>Population distribution — demography</t>
  </si>
  <si>
    <t>Area management/restriction/regulation zones and reporting units</t>
  </si>
  <si>
    <t>Natural risk zones</t>
  </si>
  <si>
    <t>Atmospheric conditions</t>
  </si>
  <si>
    <t>Meteorological geographical features</t>
  </si>
  <si>
    <t>Oceanographic geographical features</t>
  </si>
  <si>
    <t>Sea regions</t>
  </si>
  <si>
    <t>Bio-geographical regions</t>
  </si>
  <si>
    <t>Habitats and biotopes</t>
  </si>
  <si>
    <t>Species distribution</t>
  </si>
  <si>
    <t>Energy resources</t>
  </si>
  <si>
    <t>Mineral resources</t>
  </si>
  <si>
    <t>List related themes</t>
  </si>
  <si>
    <t>Name</t>
  </si>
  <si>
    <t>Name of the spatial data service</t>
  </si>
  <si>
    <t>URL of the network service</t>
  </si>
  <si>
    <t>Themes (Annex I, II, III) related to the spatial data service</t>
  </si>
  <si>
    <t>N.</t>
  </si>
  <si>
    <t>Unspecific, all</t>
  </si>
  <si>
    <t>Year the document refers to</t>
  </si>
  <si>
    <t>Member State</t>
  </si>
  <si>
    <t>Organisation</t>
  </si>
  <si>
    <t>E-mail</t>
  </si>
  <si>
    <t>Language</t>
  </si>
  <si>
    <t>http://publications.europa.eu/code/pdf/370000en.htm</t>
  </si>
  <si>
    <t>http://www.loc.gov/standards/iso639-2/</t>
  </si>
  <si>
    <t>Codelist (See ISO/TS 19139) based on alpha-3 codes of ISO 639-2. Use only three-letter codes from in ISO 639-2/B (bibliographic codes)
Find complete codelist for the 23 official EU languages below.</t>
  </si>
  <si>
    <t>The list of codes for the 23 official EU languages is:</t>
  </si>
  <si>
    <t>Bulgarian – bul Italian – ita</t>
  </si>
  <si>
    <t>Czech – cze Latvian – lav</t>
  </si>
  <si>
    <t>Danish – dan Lithuanian – lit</t>
  </si>
  <si>
    <t>Dutch – dut Maltese – mlt</t>
  </si>
  <si>
    <t>English – eng Polish – pol</t>
  </si>
  <si>
    <t>Estonian – est Portuguese – por</t>
  </si>
  <si>
    <t>Finnish – fin Romanian – rum</t>
  </si>
  <si>
    <t>French – fre Slovak – slo</t>
  </si>
  <si>
    <t>German – ger Slovenian – slv</t>
  </si>
  <si>
    <t>Greek – gre Spanish – spa</t>
  </si>
  <si>
    <t>Hungarian – hun Swedish – swe</t>
  </si>
  <si>
    <t>Irish – gle</t>
  </si>
  <si>
    <t>Codelist (See ISO/TS 19139) based on alpha-3 codes of ISO 639-2. Use only three-letter codes from in ISO 639-2/B (bibliographic codes), as defined at http://www.loc.gov/standards/iso639-2/</t>
  </si>
  <si>
    <t>ISO 3166-alpha-2 code, except for Greece and the United Kingdom, for which the abbreviations EL and UK are recommended.</t>
  </si>
  <si>
    <t>5. Addresses</t>
  </si>
  <si>
    <t>I.1</t>
  </si>
  <si>
    <t>I.2</t>
  </si>
  <si>
    <t>I.3</t>
  </si>
  <si>
    <t>I.4</t>
  </si>
  <si>
    <t>I.5</t>
  </si>
  <si>
    <t>I.6</t>
  </si>
  <si>
    <t>I.7</t>
  </si>
  <si>
    <t>I.8</t>
  </si>
  <si>
    <t>I.9</t>
  </si>
  <si>
    <t>II.1</t>
  </si>
  <si>
    <t>II.2</t>
  </si>
  <si>
    <t>II.3</t>
  </si>
  <si>
    <t>II.4</t>
  </si>
  <si>
    <t>III.1</t>
  </si>
  <si>
    <t>III.2</t>
  </si>
  <si>
    <t>III.3</t>
  </si>
  <si>
    <t>III.4</t>
  </si>
  <si>
    <t>III.5</t>
  </si>
  <si>
    <t>III.6</t>
  </si>
  <si>
    <t>III.7</t>
  </si>
  <si>
    <t>III.8</t>
  </si>
  <si>
    <t>III.9</t>
  </si>
  <si>
    <t>III.10</t>
  </si>
  <si>
    <t>III.11</t>
  </si>
  <si>
    <t>III.12</t>
  </si>
  <si>
    <t>III.13</t>
  </si>
  <si>
    <t>III.14</t>
  </si>
  <si>
    <t>III.15</t>
  </si>
  <si>
    <t>III.16</t>
  </si>
  <si>
    <t>III.17</t>
  </si>
  <si>
    <t>III.18</t>
  </si>
  <si>
    <t>III.19</t>
  </si>
  <si>
    <t>III.20</t>
  </si>
  <si>
    <t>III.21</t>
  </si>
  <si>
    <t>Agency of Geodesy, Cartography and Cadastre</t>
  </si>
  <si>
    <t>GMMP - Local Purpose Geodetic Network</t>
  </si>
  <si>
    <t>RGO - Operational Geodetic Network</t>
  </si>
  <si>
    <t>DTN - State Triangulation Network</t>
  </si>
  <si>
    <t>Executive Agency "Exploration and Maintenance of Danube River"</t>
  </si>
  <si>
    <t>Reference coordinate systems - points - MS Excel</t>
  </si>
  <si>
    <t>Geographic scheme - points - MS Excel</t>
  </si>
  <si>
    <t>Bulgarian Ports Infrastructure Company</t>
  </si>
  <si>
    <t xml:space="preserve">Varna_Suho_Prist.dwg  </t>
  </si>
  <si>
    <t>Ministry of Defense - Military Geographic Service</t>
  </si>
  <si>
    <t>Navigation bulletin  bulletin_cordinates working.xls</t>
  </si>
  <si>
    <t>Recommendable  vaarwater              farvater.dxf</t>
  </si>
  <si>
    <t>Critical sections</t>
  </si>
  <si>
    <t>Electronic navigational maps</t>
  </si>
  <si>
    <t>West Aegean Sea River Basin Directorate</t>
  </si>
  <si>
    <t>Danube River Basin Directorate</t>
  </si>
  <si>
    <t>BG1000_RWB (Surface bodies of water - category rivers)</t>
  </si>
  <si>
    <t>BG1000_LWB (Surface bodies of water - category lakes)</t>
  </si>
  <si>
    <t>East Aegean Sea River Basin Directorate</t>
  </si>
  <si>
    <t>Danube River -  AutoCAD DWG</t>
  </si>
  <si>
    <t>MOEW - Central Balkan National Park Directorate</t>
  </si>
  <si>
    <t>Park boundaries and reserves М1:10000</t>
  </si>
  <si>
    <t>Executive Environment Agency</t>
  </si>
  <si>
    <t>Register of protected sites in Bulgaria</t>
  </si>
  <si>
    <t>MOEW-National Service of Nature Protection</t>
  </si>
  <si>
    <t>Protected sites in Nature 2000 network</t>
  </si>
  <si>
    <t>http://212.122.187.251/SmartSDI/Index.action
http://Inspire-natura2000.moew.government.bg</t>
  </si>
  <si>
    <t>DNM - State Levelling Network</t>
  </si>
  <si>
    <t>CORINE Land Cover</t>
  </si>
  <si>
    <t>Agency for Sustainable Development and Eurointegration and Remote Sensing Application Centre</t>
  </si>
  <si>
    <t>Reference data base - land cover of trans-European transport corridors,
traversing the Republic of Bulgaria, based on satellite images from Landsat ETM (30m) 
and classified by the LCCS method of the Food and Agriculture Organisation (FAO) to the UN</t>
  </si>
  <si>
    <t>Reference data base - land cover of trans-European transport corridors,
traversing the Republic of Bulgaria, based on satellite images from SPOT 5 (5m) 
and classified by the LCCS method of the Food and Agriculture Organisation (FAO) to the UN</t>
  </si>
  <si>
    <t>Reference layer - land cover map, classified by the LCCS method of the Food and Agriculture Organisation (FAO) to the UN for part of Sofia Region, based on satellite images from Landsat ETM ( 15m ). Scale 1: 50 000</t>
  </si>
  <si>
    <t xml:space="preserve">Reference layer - land cover map, classified by the LCCS method of the Food and Agriculture Organisation (FAO) to the UN for part of Sofia Region, based on satellite images from SPOT 5 ( 5m ). Scale 1: 25 000   </t>
  </si>
  <si>
    <t xml:space="preserve">Reference layer - land cover map, classified by the LCCS method of the Food and Agriculture Organisation (FAO) to the UN for part of Sofia Region, based on satellite images from IKONOS ( 1m ). Scale 1: 10 000   </t>
  </si>
  <si>
    <t>Agency of Sustainable Development and Eurointegration - Ecoregions /ASDE/</t>
  </si>
  <si>
    <t>Digital aero-photo map</t>
  </si>
  <si>
    <t>Digital geological map of Bulgaria of scale 1:500000</t>
  </si>
  <si>
    <t>Digital geological map of Bulgaria of scale 1:100000</t>
  </si>
  <si>
    <t>Hydrology - MS Excel</t>
  </si>
  <si>
    <t>Meteorology - MS Excel</t>
  </si>
  <si>
    <t>Critical sections - MS Excel</t>
  </si>
  <si>
    <t>Removal of silt deposits - MS Excel</t>
  </si>
  <si>
    <t>Hard copy field soil maps</t>
  </si>
  <si>
    <t>Soil map of the Republic of Bulgaria in scale 1:200 000</t>
  </si>
  <si>
    <t>Map of soil geographic regions in Bulgaria</t>
  </si>
  <si>
    <t>Data base of main characteristics of soil profiles</t>
  </si>
  <si>
    <t>Map of water erosion vulnerabilities for Bulgaria</t>
  </si>
  <si>
    <t>Map of wind erosion vulnerabilities for Bulgaria</t>
  </si>
  <si>
    <t>Map of potential risk of water erosion in Bulgaria</t>
  </si>
  <si>
    <t>Map of potential risk of wind erosion in Bulgaria</t>
  </si>
  <si>
    <t>National environment monitoring system - Soils 
Database scheme</t>
  </si>
  <si>
    <t>National environment monitoring system - Forest ecosystems
Database scheme</t>
  </si>
  <si>
    <t>National environment monitoring system - Air quality
Database scheme</t>
  </si>
  <si>
    <t>National automatic environment monitoring system - Radiation
Database scheme</t>
  </si>
  <si>
    <t>http://cdr.eionet.europa.eu/bg/eu/floods/envt04taw/BG_BG3000_PFRA_FL_Point_20120731.shp.xml</t>
  </si>
  <si>
    <t>http://cdr.eionet.europa.eu/bg/eu/floods/envt04taw/BG_BG3000_PFRA_FL_Polygon_20120731.shp.xml</t>
  </si>
  <si>
    <t>http://cdr.eionet.europa.eu/bg/eu/floods/envt04taw/BG_BG3000_PFRA_FL_Line_20120731.shp.xml</t>
  </si>
  <si>
    <t>http://cdr.eionet.europa.eu/bg/eu/floods/envulyig/</t>
  </si>
  <si>
    <t>Meteorological - MS Excel</t>
  </si>
  <si>
    <t>MOEW - National Service of Environmental Protection</t>
  </si>
  <si>
    <t>http://natura2000.moew.government.bg</t>
  </si>
  <si>
    <t xml:space="preserve">http://cdr.eionet.europa.eu/bg/eu/floods/envub_1aq/BG1000_PFRA_FL_Point_20120731.shp.xml </t>
  </si>
  <si>
    <t>10. Population distribution – 
demography</t>
  </si>
  <si>
    <t>BG1000_PFRA_FL_Point_20120731.shp - endorheic basins
 Location of significant floods reported to WISE</t>
  </si>
  <si>
    <t>BG1000_PFRA_FL_Polygon_20120731.shp- endorheic basins
Location of significant floods reported to WISE</t>
  </si>
  <si>
    <t>Reference layer geo-referenced spatial units for territorial management with information on land cover and land use.</t>
  </si>
  <si>
    <t xml:space="preserve">APSFR_l_BG1000.shp - endorheic basins
 APSFR, reported to to  ICPDR </t>
  </si>
  <si>
    <t>BG1000_APSFR_line_20131012.shp - endorheic basins, 
APSFR, reported to  ICPDR</t>
  </si>
  <si>
    <t xml:space="preserve">BG1000_PFRA_FL_Polygon_20120731.shp - endorheic basins
 APSFR/Areas of potential significant flood risk /,
 reported to to  ICPDR/International Commission for protection of the Danube River/
</t>
  </si>
  <si>
    <t>National statistical Institute</t>
  </si>
  <si>
    <t>Bulgaria</t>
  </si>
  <si>
    <t>eng</t>
  </si>
  <si>
    <t>Specification of coordinate system WGS84</t>
  </si>
  <si>
    <t>Spatial database of MGS</t>
  </si>
  <si>
    <t>AU.AdministrativeBoundary</t>
  </si>
  <si>
    <t>AU.AdministrativeUnit</t>
  </si>
  <si>
    <t>HY.PhysicalWaters.ManMadeObject.DamOrWeir</t>
  </si>
  <si>
    <t>HY.PhysicalWaters.ManMadeObject.Crossing</t>
  </si>
  <si>
    <t>HY.PhysicalWaters.Waterbodies.Watercourse</t>
  </si>
  <si>
    <t>HY.PhysicalWaters.Waterbodies.StandingWater</t>
  </si>
  <si>
    <t>EL.SpotElevation</t>
  </si>
  <si>
    <t>EL.ContourLine</t>
  </si>
  <si>
    <t>EL.BreakLine</t>
  </si>
  <si>
    <t>EL.VoidArea</t>
  </si>
  <si>
    <t>EL.GridCoverage</t>
  </si>
  <si>
    <t>OI.SingleMosaicElement</t>
  </si>
  <si>
    <t>OI.AggregatedMosaicElement</t>
  </si>
  <si>
    <t>Discovery service_MGS</t>
  </si>
  <si>
    <t>http://gis.armf.bg:8080/geonetwork/srv/eng/csw?SERVICE=CSW&amp;VERSION=2.0.2&amp;REQUEST=GetCapabilities</t>
  </si>
  <si>
    <t xml:space="preserve">I.1, I.3, I.4, I.7, I.8, II.1, II.3 </t>
  </si>
  <si>
    <t>View service_MGS</t>
  </si>
  <si>
    <t>https://gis.armf.bg/proxy.ashx?url=http://gis.armf.bg:8080/geoserver/ows?service=wms&amp;request=GetCapabilities</t>
  </si>
  <si>
    <t>National Statistical Institute</t>
  </si>
  <si>
    <t>Grid net for statistics 1km x 1km</t>
  </si>
  <si>
    <t>Urban Audit cities - Functional Urban Areas and City Kernels</t>
  </si>
  <si>
    <t>Health regions</t>
  </si>
  <si>
    <t>Health statistical data by health region units</t>
  </si>
  <si>
    <t>Inpatient, Outpatient and Other healthcare establishments</t>
  </si>
  <si>
    <t>10. Population distribution – demography</t>
  </si>
  <si>
    <t>Population by district units</t>
  </si>
  <si>
    <t>Population by municipality units</t>
  </si>
  <si>
    <t>Population by Urban Audit units</t>
  </si>
  <si>
    <t>Ministry of Interior – Chief Directorate "Border Police"</t>
  </si>
  <si>
    <t>Bulgarian-Serbian border map, Sheet No.6, M 1:5000</t>
  </si>
  <si>
    <t>http://smc.mvr.bg</t>
  </si>
  <si>
    <t>National biodiversity monitoring system</t>
  </si>
  <si>
    <t>BG_BG1000_probability_20150619.shp - Flood hazard and Flood risk Maps - Danube, reported to  WISE</t>
  </si>
  <si>
    <t>http://cdr.eionet.europa.eu/bg/eu/floods/envub_1aq/BG1000_PFRA_FL_Polygon_20120731.shp.xml</t>
  </si>
  <si>
    <t>BG4000_ARSFR_20131010(areas of potential risk of floods)</t>
  </si>
  <si>
    <t>BG4000_probability_20151223(boundaries of flooding in flood with a probability of recurrence 1%)</t>
  </si>
  <si>
    <t>Institute of Soil Science, Agrotechnology and Plant Protection "N. Poushkarov"</t>
  </si>
  <si>
    <t>http://212.72.204.94:8080/geoserver/ows?service=WFS&amp;version=1.0.0&amp;request=GetCapabilities</t>
  </si>
  <si>
    <t>http://212.72.204.94:8080/geoserver/bgsoil/wms?service=WMS&amp;version=1.1.0&amp;request=GetMap&amp;layers=bgsoil:Soil_Geographic_Regions_of_Bulgaria_%281974%29&amp;styles=&amp;bbox=22.357,41.235,28.604,44.209&amp;width=693&amp;height=330&amp;srs=EPSG:4326&amp;format=application/openlayers</t>
  </si>
  <si>
    <t>http://212.72.204.94:8080/geoserver/bgsoil/wms?service=WMS&amp;version=1.1.0&amp;request=GetMap&amp;layers=bgsoil:Bulgarian_Soil_Map_200000&amp;styles=&amp;bbox=22.356,41.236,28.607,44.212&amp;width=693&amp;height=330&amp;srs=EPSG:4326&amp;format=application/openlayers</t>
  </si>
  <si>
    <t xml:space="preserve">Ministry of Energy </t>
  </si>
  <si>
    <t>http://212.72.204.94:8080/geonetwork/srv/en/main.home</t>
  </si>
  <si>
    <t>Ministry of Agriculture and Food</t>
  </si>
  <si>
    <t xml:space="preserve">http://Inspire-natura2000.moew.government.bg:8080/geoportal/catalog/search/resource/details.page?uuid=%7BBB2E3803-7658-4B03-AFC4-BB0F72EFFED5%7D
</t>
  </si>
  <si>
    <t>http://Inspire-natura2000.moew.government.bg:8080/geoportal/csw/discovery?request=GetCapabilities&amp;Service=csw&amp;language=eng
http://Inspire-natura2000.moew.government.bg:8080/geoportal/catalog/search/resource/details.page?uuid=%7BC1B01B8A-CDB2-49D7-8E95-A83D45AEEC9D%7D</t>
  </si>
  <si>
    <t>III.3, III.11</t>
  </si>
  <si>
    <t>DS_MOEW</t>
  </si>
  <si>
    <t>DS_ISSAPPNP</t>
  </si>
  <si>
    <t>VS_MOEW</t>
  </si>
  <si>
    <t>VS_ISSAPPNP</t>
  </si>
  <si>
    <t>Varna_Iztok</t>
  </si>
  <si>
    <t>Varna_Zapad</t>
  </si>
  <si>
    <t>Lesport</t>
  </si>
  <si>
    <t>Balchik</t>
  </si>
  <si>
    <t>Varna_Ferry</t>
  </si>
  <si>
    <t>varna - petrol</t>
  </si>
  <si>
    <t>Varna-TEC EZEROVO</t>
  </si>
  <si>
    <t>Burgas_East</t>
  </si>
  <si>
    <t>Burgas_East 2</t>
  </si>
  <si>
    <t>Burgas_West</t>
  </si>
  <si>
    <t>Burgas_Suho</t>
  </si>
  <si>
    <t>Rosenec</t>
  </si>
  <si>
    <t>Nesebar</t>
  </si>
  <si>
    <t>RUSE_west</t>
  </si>
  <si>
    <t>Rouse_Center</t>
  </si>
  <si>
    <t>Rouse_Nikopol_Ferry</t>
  </si>
  <si>
    <t>Somovit</t>
  </si>
  <si>
    <t>Svistov</t>
  </si>
  <si>
    <t>Tutrakan</t>
  </si>
  <si>
    <t>Silistra</t>
  </si>
  <si>
    <t>Silistra_Ferry_Term</t>
  </si>
  <si>
    <t>Port_Lom</t>
  </si>
  <si>
    <t>Vidin_N_S_Center_Ferr</t>
  </si>
  <si>
    <t>Oryahovo</t>
  </si>
  <si>
    <t>BBICo</t>
  </si>
  <si>
    <t>https://gis.bgports.bg/geonetwork/srv/bul/main.home</t>
  </si>
  <si>
    <t>I.1, 3, 4, 5, 6, 7, 8; III.2</t>
  </si>
  <si>
    <t>Core conceptual Model (CLM) - LPIS</t>
  </si>
  <si>
    <r>
      <rPr>
        <b/>
        <sz val="10"/>
        <rFont val="Arial"/>
        <family val="2"/>
      </rPr>
      <t xml:space="preserve">Grid_ETRS89_LAEA_BG_1K_POP2011 </t>
    </r>
    <r>
      <rPr>
        <sz val="10"/>
        <rFont val="Arial"/>
        <family val="2"/>
      </rPr>
      <t>(population distribution from Census 2011 in a grid with cell size of 1 sq km - total population, break-down by sex, break-down by age  - three age groups: 0-14, 15- 64, 65+)</t>
    </r>
  </si>
  <si>
    <t>Information system Geographical names</t>
  </si>
  <si>
    <t xml:space="preserve">IISCPR - Cadastral estates, INSPIRE </t>
  </si>
  <si>
    <t>DS_AGCC1</t>
  </si>
  <si>
    <t>DS_AGCC 2</t>
  </si>
  <si>
    <t>DS_AGCC 3</t>
  </si>
  <si>
    <t>DS_AGCC 4</t>
  </si>
  <si>
    <t>DS_AGCC 5</t>
  </si>
  <si>
    <t>VS_AGCC 1</t>
  </si>
  <si>
    <t>VS_AGCC 2</t>
  </si>
  <si>
    <t>VS_AGCC 3</t>
  </si>
  <si>
    <t>VS_AGCC 4</t>
  </si>
  <si>
    <t>VS_AGCC 5</t>
  </si>
  <si>
    <t>DLS_AGCC 1</t>
  </si>
  <si>
    <t>DLS_AGCC 2</t>
  </si>
  <si>
    <t>DLS_AGCC 3</t>
  </si>
  <si>
    <t>DLS_AGCC 4</t>
  </si>
  <si>
    <t>DLS_AGCC 5</t>
  </si>
  <si>
    <t>Download service_MGS</t>
  </si>
  <si>
    <t>https://gis.armf.bg/proxy.ashx?url=http://gis.armf.bg:8080/geoserver/ows?service=wfs&amp;version=2.0.0&amp;request=GetCapabilities</t>
  </si>
  <si>
    <t>http://eea.government.bg/flexviewers/a29f5963-b657-4c30-9170-8b014daf349a_metadata-protected-areas-dataset.xml</t>
  </si>
  <si>
    <t>http://eea.government.bg/flexviewers/c54cf2c4-3cde-4110-86b7-262f3a70afe9_metadata-clc-dataset.xml</t>
  </si>
  <si>
    <t>Information system for permits and monitoring in water management</t>
  </si>
  <si>
    <t>http://eea.government.bg/flexviewers/22d40509-c7b9-46fb-aca2-45694da4611b_metadata-water-dataset.xml</t>
  </si>
  <si>
    <t>National environment monitoring system - Surface water quality
Database scheme</t>
  </si>
  <si>
    <t>http://212.122.184.17:6080/arcgis/services/Всички_защитени_обекти/MapServer/WMSServer?SERVICE=WMS&amp;VERSION=1.3.0&amp;REQUEST=GetCapabilities</t>
  </si>
  <si>
    <t xml:space="preserve">http://212.122.184.17:6080/arcgis/services/INSPIRE_Corine_Land_Cover_2012/MapServer/WMSServer?SERVICE=WMS&amp;VERSION=1.3.0&amp;REQUEST=GetCapabilities
</t>
  </si>
  <si>
    <t>http://212.122.184.17:6080/arcgis/services/INSPIRE_Corine_Land_Cover_2012/MapServer/WMSServer?SERVICE=WMS&amp;VERSION=1.3.0&amp;REQUEST=GetCapabilities</t>
  </si>
  <si>
    <t>Ministry of Environment and Water</t>
  </si>
  <si>
    <t xml:space="preserve">SurfaceWaterBody_BG_20170127-Surface water body in Bulgaria. Used to second plans for river basin management 2016-2021 </t>
  </si>
  <si>
    <t xml:space="preserve">SurfaceWaterBodyCentreline_BG_20170127-Surface water body Centreline in Bulgaria. Used to second plans for river basin management 2016-2021 </t>
  </si>
  <si>
    <t>SurfaceWaterBodyLine_BG_20170130-Surface water body Line in Bulgaria. Used to second plans for river basin management 2016-2021</t>
  </si>
  <si>
    <t>MonitoringSite_BG_20170130 (Monitoring programmes for the assessment of the status of surface water and of groundwater in each RBD in Bulgaria).</t>
  </si>
  <si>
    <t>http://cdr.eionet.europa.eu/bg/eu/wfd2016/spatial/envwjnoca</t>
  </si>
  <si>
    <t>IIІ</t>
  </si>
  <si>
    <t>11. Area management/restriction/regulation zones and reporting units</t>
  </si>
  <si>
    <t>ProtectedArea_BG_20170118 (Protected Areas designated as requiring special protection under specific Community legislation for the protection of surface water and groundwater in each RBD in Bulgaria. Used to second plans for river basin management 2016-2021 - reported to WISE).</t>
  </si>
  <si>
    <t>http://cdr.eionet.europa.eu/bg/eu/wfd2016/spatial/envwjnoca/</t>
  </si>
  <si>
    <t>ProtectedAreaLine_BG_20170117 (Protected Areas designated as requiring special protection under specific Community legislation for the protection of surface water and groundwater in each RBD in Bulgaria. Used to second plans for river basin management 2016-2021 - reported to WISE).</t>
  </si>
  <si>
    <t>BG_BG1000_probability_20170130.shp (The dataset contains geographical areas which could be flooded according medium probability event scenario - flood extents for 1% flood events (likely return period of 100-years) - reported to WISE).</t>
  </si>
  <si>
    <t>http://cdr.eionet.europa.eu/bg/eu/fhrm/envwjhm8w/</t>
  </si>
  <si>
    <t>Black Sea Basin Directorate</t>
  </si>
  <si>
    <t>BG2000_ASPFR_pln.shp (areas of considerable potential risk of floods reported to WISE)</t>
  </si>
  <si>
    <t>http://cdr.eionet.europa.eu/bg/eu/floods/envulyda/</t>
  </si>
  <si>
    <t>BG_BG2000_probability_20151221.shp (boundaries of flooding with a probability of recurrence 1%, reported to  WISE)</t>
  </si>
  <si>
    <t>http://cdr.eionet.europa.eu/bg/eu/fhrm/envvp3u5w/</t>
  </si>
  <si>
    <t>BG_BG3000_probability_20160715.shp (The dataset contains geographical areas which could be flooded according medium probability event scenario - flood extents for 1% flood events (likely return period of 100-years) - reported to WISE).</t>
  </si>
  <si>
    <t>http://cdr.eionet.europa.eu/bg/eu/fhrm/envv7brwa/</t>
  </si>
  <si>
    <t>GroundWaterBody_BG_20170123 (Groundwater bodies in Bulgaria. Used to second plans for river basin management 2016-2021 - reported to WISE).</t>
  </si>
  <si>
    <t>GroundWaterBodyHorizon_BG_20170123 (Groundwaterbody Horizon in Bulgaria. Used to second plans for river basin management 2016-2021 - reported to WISE).</t>
  </si>
  <si>
    <t>RiverBasinDistrict_BG_20170103 (RBD in Bulgaria. Used to second plans for river basin management 2016-2021 - reported to WISE).</t>
  </si>
  <si>
    <t>State e-Government Agency</t>
  </si>
  <si>
    <t>mail@e-gov.bg</t>
  </si>
  <si>
    <t>Ministry of Regional Development and Public Works</t>
  </si>
  <si>
    <t>Abrasion.shp</t>
  </si>
  <si>
    <t>Debrisflow.shp</t>
  </si>
  <si>
    <t>Erosion.shp</t>
  </si>
  <si>
    <t>Fault.shp</t>
  </si>
  <si>
    <t>Landslides.shp</t>
  </si>
  <si>
    <t>Liquefaction.shp</t>
  </si>
  <si>
    <t>Loess.shp</t>
  </si>
  <si>
    <t>Rockfall.shp</t>
  </si>
  <si>
    <t>Swelling.shp</t>
  </si>
  <si>
    <t>2. Administrative units</t>
  </si>
  <si>
    <t>INSPIRE</t>
  </si>
  <si>
    <t>IISCPR - Buildings, INSPIRE</t>
  </si>
  <si>
    <t>https://kais.cadastre.bg</t>
  </si>
  <si>
    <t>http://insp-as:6080/arcgis/rest/login?redirect=http%3A//insp-as%3A6080/arcgis/rest/services/GCCA_inspire/MapServer/exts/InspireView/ENG/service%3F</t>
  </si>
  <si>
    <t>geonames.cadastre.bg</t>
  </si>
  <si>
    <t>https://kais.cadastre.bg; gkf.cadastre.bg</t>
  </si>
  <si>
    <t>RUSE_east_1</t>
  </si>
  <si>
    <t>RUSE_east_2</t>
  </si>
  <si>
    <t>RUSE_east_DPPI</t>
  </si>
  <si>
    <t>RUSE_East_1</t>
  </si>
  <si>
    <t>RUSE_East_2</t>
  </si>
  <si>
    <t>RUSE_East_DPPI</t>
  </si>
  <si>
    <t>http://212.122.184.17:6080/arcgis/services/aProtectedSite/MapServer/WMSServer?request=GetCapabilities&amp;service=WMS</t>
  </si>
  <si>
    <t>http://212.122.184.17:6080/arcgis/services/aProtectedSite/MapServer/WFSServer?request=GetCapabilities&amp;service=WFS</t>
  </si>
  <si>
    <t>Maps of reserves of organic carbon in 0-25 cm 
and 0-100 cm soil layers in Bulgaria</t>
  </si>
  <si>
    <t>4. Land use</t>
  </si>
  <si>
    <t>6. Utility and governmental services</t>
  </si>
  <si>
    <t>8. Production and industrial facilities</t>
  </si>
  <si>
    <t>9. Agricultural and aquaculture facilities</t>
  </si>
  <si>
    <t>13. Atmospheric conditions</t>
  </si>
  <si>
    <t>15. Oceanographic geographical features</t>
  </si>
  <si>
    <t>16. Sea regions</t>
  </si>
  <si>
    <t>17. Bio-geographical regions</t>
  </si>
  <si>
    <t>21. Mineral resources</t>
  </si>
</sst>
</file>

<file path=xl/styles.xml><?xml version="1.0" encoding="utf-8"?>
<styleSheet xmlns="http://schemas.openxmlformats.org/spreadsheetml/2006/main">
  <numFmts count="5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pta&quot;;\-#,##0\ &quot;pta&quot;"/>
    <numFmt numFmtId="189" formatCode="#,##0\ &quot;pta&quot;;[Red]\-#,##0\ &quot;pta&quot;"/>
    <numFmt numFmtId="190" formatCode="#,##0.00\ &quot;pta&quot;;\-#,##0.00\ &quot;pta&quot;"/>
    <numFmt numFmtId="191" formatCode="#,##0.00\ &quot;pta&quot;;[Red]\-#,##0.00\ &quot;pta&quot;"/>
    <numFmt numFmtId="192" formatCode="_-* #,##0\ &quot;pta&quot;_-;\-* #,##0\ &quot;pta&quot;_-;_-* &quot;-&quot;\ &quot;pta&quot;_-;_-@_-"/>
    <numFmt numFmtId="193" formatCode="_-* #,##0\ _p_t_a_-;\-* #,##0\ _p_t_a_-;_-* &quot;-&quot;\ _p_t_a_-;_-@_-"/>
    <numFmt numFmtId="194" formatCode="_-* #,##0.00\ &quot;pta&quot;_-;\-* #,##0.00\ &quot;pta&quot;_-;_-* &quot;-&quot;??\ &quot;pta&quot;_-;_-@_-"/>
    <numFmt numFmtId="195" formatCode="_-* #,##0.00\ _p_t_a_-;\-* #,##0.00\ _p_t_a_-;_-* &quot;-&quot;??\ _p_t_a_-;_-@_-"/>
    <numFmt numFmtId="196" formatCode="&quot;Vrai&quot;;&quot;Vrai&quot;;&quot;Faux&quot;"/>
    <numFmt numFmtId="197" formatCode="&quot;Actif&quot;;&quot;Actif&quot;;&quot;Inactif&quot;"/>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0.000"/>
    <numFmt numFmtId="203" formatCode="[$-C0A]dddd\,\ dd&quot; de &quot;mmmm&quot; de &quot;yyyy"/>
    <numFmt numFmtId="204" formatCode="&quot;Yes&quot;;&quot;Yes&quot;;&quot;No&quot;"/>
    <numFmt numFmtId="205" formatCode="&quot;True&quot;;&quot;True&quot;;&quot;False&quot;"/>
    <numFmt numFmtId="206" formatCode="&quot;On&quot;;&quot;On&quot;;&quot;Off&quot;"/>
    <numFmt numFmtId="207" formatCode="##0"/>
    <numFmt numFmtId="208" formatCode="#,##0.0000"/>
  </numFmts>
  <fonts count="57">
    <font>
      <sz val="10"/>
      <name val="Arial"/>
      <family val="0"/>
    </font>
    <font>
      <b/>
      <sz val="10"/>
      <name val="Arial"/>
      <family val="2"/>
    </font>
    <font>
      <sz val="8"/>
      <name val="Arial"/>
      <family val="2"/>
    </font>
    <font>
      <sz val="8"/>
      <name val="Tahoma"/>
      <family val="2"/>
    </font>
    <font>
      <b/>
      <sz val="8"/>
      <name val="Tahoma"/>
      <family val="2"/>
    </font>
    <font>
      <u val="single"/>
      <sz val="10"/>
      <color indexed="12"/>
      <name val="Arial"/>
      <family val="2"/>
    </font>
    <font>
      <u val="single"/>
      <sz val="10"/>
      <color indexed="36"/>
      <name val="Arial"/>
      <family val="2"/>
    </font>
    <font>
      <b/>
      <sz val="14"/>
      <name val="Arial"/>
      <family val="2"/>
    </font>
    <font>
      <b/>
      <sz val="12"/>
      <name val="Arial"/>
      <family val="2"/>
    </font>
    <font>
      <i/>
      <sz val="10"/>
      <name val="Arial"/>
      <family val="2"/>
    </font>
    <font>
      <sz val="12"/>
      <name val="Arial"/>
      <family val="2"/>
    </font>
    <font>
      <sz val="14"/>
      <name val="Arial"/>
      <family val="2"/>
    </font>
    <font>
      <sz val="10"/>
      <color indexed="63"/>
      <name val="Arial"/>
      <family val="2"/>
    </font>
    <font>
      <sz val="10"/>
      <color indexed="58"/>
      <name val="Arial"/>
      <family val="2"/>
    </font>
    <font>
      <sz val="10"/>
      <color indexed="16"/>
      <name val="Arial"/>
      <family val="2"/>
    </font>
    <font>
      <u val="single"/>
      <sz val="10"/>
      <name val="Arial"/>
      <family val="2"/>
    </font>
    <font>
      <strike/>
      <sz val="10"/>
      <name val="Arial"/>
      <family val="2"/>
    </font>
    <font>
      <sz val="11"/>
      <name val="Calibri"/>
      <family val="2"/>
    </font>
    <font>
      <b/>
      <sz val="10"/>
      <name val="Tahoma"/>
      <family val="2"/>
    </font>
    <font>
      <b/>
      <sz val="1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8"/>
      <name val="Arial"/>
      <family val="2"/>
    </font>
  </fonts>
  <fills count="7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53"/>
        <bgColor indexed="64"/>
      </patternFill>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5"/>
        <bgColor indexed="64"/>
      </patternFill>
    </fill>
    <fill>
      <patternFill patternType="solid">
        <fgColor rgb="FFCCFF99"/>
        <bgColor indexed="64"/>
      </patternFill>
    </fill>
    <fill>
      <patternFill patternType="solid">
        <fgColor rgb="FFFFFF99"/>
        <bgColor indexed="64"/>
      </patternFill>
    </fill>
    <fill>
      <patternFill patternType="solid">
        <fgColor rgb="FFCCFFCC"/>
        <bgColor indexed="64"/>
      </patternFill>
    </fill>
    <fill>
      <patternFill patternType="solid">
        <fgColor rgb="FFFF0000"/>
        <bgColor indexed="64"/>
      </patternFill>
    </fill>
    <fill>
      <patternFill patternType="solid">
        <fgColor rgb="FFFFCC00"/>
        <bgColor indexed="64"/>
      </patternFill>
    </fill>
    <fill>
      <patternFill patternType="solid">
        <fgColor rgb="FFCCFFFF"/>
        <bgColor indexed="64"/>
      </patternFill>
    </fill>
    <fill>
      <patternFill patternType="solid">
        <fgColor rgb="FF00FF00"/>
        <bgColor indexed="64"/>
      </patternFill>
    </fill>
    <fill>
      <patternFill patternType="solid">
        <fgColor rgb="FFFACDA8"/>
        <bgColor indexed="64"/>
      </patternFill>
    </fill>
    <fill>
      <patternFill patternType="solid">
        <fgColor theme="0"/>
        <bgColor indexed="64"/>
      </patternFill>
    </fill>
    <fill>
      <patternFill patternType="solid">
        <fgColor rgb="FFFFFF99"/>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00FF00"/>
        <bgColor indexed="64"/>
      </patternFill>
    </fill>
    <fill>
      <patternFill patternType="solid">
        <fgColor rgb="FFFFCC99"/>
        <bgColor indexed="64"/>
      </patternFill>
    </fill>
    <fill>
      <patternFill patternType="solid">
        <fgColor rgb="FFFFCC00"/>
        <bgColor indexed="64"/>
      </patternFill>
    </fill>
    <fill>
      <patternFill patternType="solid">
        <fgColor indexed="47"/>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51"/>
        <bgColor indexed="64"/>
      </patternFill>
    </fill>
    <fill>
      <patternFill patternType="solid">
        <fgColor rgb="FFFF0000"/>
        <bgColor indexed="64"/>
      </patternFill>
    </fill>
    <fill>
      <patternFill patternType="solid">
        <fgColor rgb="FFE4E444"/>
        <bgColor indexed="64"/>
      </patternFill>
    </fill>
    <fill>
      <patternFill patternType="solid">
        <fgColor indexed="27"/>
        <bgColor indexed="64"/>
      </patternFill>
    </fill>
    <fill>
      <patternFill patternType="solid">
        <fgColor rgb="FF00B050"/>
        <bgColor indexed="64"/>
      </patternFill>
    </fill>
    <fill>
      <patternFill patternType="solid">
        <fgColor rgb="FFFFC000"/>
        <bgColor indexed="64"/>
      </patternFill>
    </fill>
    <fill>
      <patternFill patternType="solid">
        <fgColor rgb="FFFFC000"/>
        <bgColor indexed="64"/>
      </patternFill>
    </fill>
    <fill>
      <patternFill patternType="solid">
        <fgColor theme="8" tint="-0.24997000396251678"/>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39998000860214233"/>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style="thin"/>
    </border>
    <border>
      <left>
        <color indexed="63"/>
      </left>
      <right style="medium"/>
      <top>
        <color indexed="63"/>
      </top>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style="medium"/>
      <top style="thin"/>
      <bottom>
        <color indexed="63"/>
      </bottom>
    </border>
    <border>
      <left>
        <color indexed="63"/>
      </left>
      <right>
        <color indexed="63"/>
      </right>
      <top style="medium"/>
      <bottom style="thin"/>
    </border>
    <border>
      <left style="thin"/>
      <right>
        <color indexed="63"/>
      </right>
      <top style="medium"/>
      <bottom style="thin"/>
    </border>
    <border>
      <left style="medium"/>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style="thin"/>
      <top style="medium"/>
      <bottom style="thin"/>
    </border>
    <border>
      <left style="medium"/>
      <right style="medium"/>
      <top style="medium"/>
      <bottom style="medium"/>
    </border>
    <border>
      <left style="thin"/>
      <right style="medium"/>
      <top style="thin"/>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color indexed="63"/>
      </top>
      <bottom>
        <color indexed="63"/>
      </bottom>
    </border>
    <border>
      <left style="thin"/>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1" fillId="0" borderId="0" applyNumberFormat="0" applyFill="0" applyBorder="0" applyAlignment="0" applyProtection="0"/>
    <xf numFmtId="0" fontId="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28"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29" borderId="1" applyNumberFormat="0" applyAlignment="0" applyProtection="0"/>
    <xf numFmtId="0" fontId="49" fillId="0" borderId="6" applyNumberFormat="0" applyFill="0" applyAlignment="0" applyProtection="0"/>
    <xf numFmtId="0" fontId="50"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51" fillId="26"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58">
    <xf numFmtId="0" fontId="0" fillId="0" borderId="0" xfId="0" applyAlignment="1">
      <alignment/>
    </xf>
    <xf numFmtId="0" fontId="1" fillId="0" borderId="0" xfId="0" applyFont="1" applyAlignment="1">
      <alignment/>
    </xf>
    <xf numFmtId="0" fontId="0" fillId="32" borderId="10" xfId="0" applyFill="1" applyBorder="1" applyAlignment="1">
      <alignment/>
    </xf>
    <xf numFmtId="0" fontId="0" fillId="33" borderId="11" xfId="0" applyFont="1" applyFill="1" applyBorder="1" applyAlignment="1">
      <alignment textRotation="90" wrapText="1"/>
    </xf>
    <xf numFmtId="0" fontId="0" fillId="34" borderId="10" xfId="0" applyFont="1" applyFill="1" applyBorder="1" applyAlignment="1">
      <alignment horizontal="right"/>
    </xf>
    <xf numFmtId="3" fontId="0" fillId="34" borderId="11" xfId="0" applyNumberFormat="1" applyFont="1" applyFill="1" applyBorder="1" applyAlignment="1">
      <alignment horizontal="right"/>
    </xf>
    <xf numFmtId="0" fontId="0" fillId="34" borderId="11" xfId="0" applyFont="1" applyFill="1" applyBorder="1" applyAlignment="1">
      <alignment horizontal="right"/>
    </xf>
    <xf numFmtId="0" fontId="0" fillId="18" borderId="10" xfId="0" applyFont="1" applyFill="1" applyBorder="1" applyAlignment="1">
      <alignment horizontal="right"/>
    </xf>
    <xf numFmtId="3" fontId="0" fillId="18" borderId="10" xfId="0" applyNumberFormat="1" applyFont="1" applyFill="1" applyBorder="1" applyAlignment="1">
      <alignment horizontal="right"/>
    </xf>
    <xf numFmtId="3" fontId="0" fillId="34" borderId="10" xfId="0" applyNumberFormat="1" applyFont="1" applyFill="1" applyBorder="1" applyAlignment="1">
      <alignment/>
    </xf>
    <xf numFmtId="3" fontId="0" fillId="18" borderId="10" xfId="0" applyNumberFormat="1" applyFont="1" applyFill="1" applyBorder="1" applyAlignment="1">
      <alignment/>
    </xf>
    <xf numFmtId="0" fontId="0" fillId="18" borderId="10" xfId="0" applyFont="1" applyFill="1" applyBorder="1" applyAlignment="1">
      <alignment/>
    </xf>
    <xf numFmtId="2" fontId="0" fillId="35" borderId="10" xfId="0" applyNumberFormat="1" applyFont="1" applyFill="1" applyBorder="1" applyAlignment="1">
      <alignment horizontal="right"/>
    </xf>
    <xf numFmtId="0" fontId="7" fillId="36" borderId="12" xfId="0" applyFont="1" applyFill="1" applyBorder="1" applyAlignment="1">
      <alignment/>
    </xf>
    <xf numFmtId="2" fontId="1" fillId="35" borderId="10" xfId="0" applyNumberFormat="1" applyFont="1" applyFill="1" applyBorder="1" applyAlignment="1">
      <alignment horizontal="right"/>
    </xf>
    <xf numFmtId="2" fontId="0" fillId="35" borderId="13" xfId="0" applyNumberFormat="1" applyFont="1" applyFill="1" applyBorder="1" applyAlignment="1">
      <alignment horizontal="right"/>
    </xf>
    <xf numFmtId="3" fontId="0" fillId="18" borderId="13" xfId="0" applyNumberFormat="1" applyFont="1" applyFill="1" applyBorder="1" applyAlignment="1">
      <alignment horizontal="right"/>
    </xf>
    <xf numFmtId="2" fontId="0" fillId="35" borderId="14" xfId="0" applyNumberFormat="1" applyFont="1" applyFill="1" applyBorder="1" applyAlignment="1">
      <alignment horizontal="right"/>
    </xf>
    <xf numFmtId="3" fontId="0" fillId="18" borderId="14" xfId="0" applyNumberFormat="1" applyFont="1" applyFill="1" applyBorder="1" applyAlignment="1">
      <alignment horizontal="right"/>
    </xf>
    <xf numFmtId="0" fontId="8" fillId="0" borderId="0" xfId="0" applyFont="1" applyAlignment="1">
      <alignment/>
    </xf>
    <xf numFmtId="0" fontId="1" fillId="36" borderId="15" xfId="0" applyFont="1" applyFill="1" applyBorder="1" applyAlignment="1">
      <alignment/>
    </xf>
    <xf numFmtId="0" fontId="1" fillId="36" borderId="16" xfId="0" applyFont="1" applyFill="1" applyBorder="1" applyAlignment="1">
      <alignment/>
    </xf>
    <xf numFmtId="3" fontId="0" fillId="34" borderId="11" xfId="0" applyNumberFormat="1" applyFill="1" applyBorder="1" applyAlignment="1">
      <alignment horizontal="right"/>
    </xf>
    <xf numFmtId="0" fontId="1" fillId="0" borderId="0" xfId="1" applyAlignment="1">
      <alignment/>
    </xf>
    <xf numFmtId="2" fontId="1" fillId="35" borderId="10" xfId="0" applyNumberFormat="1" applyFont="1" applyFill="1" applyBorder="1" applyAlignment="1">
      <alignment/>
    </xf>
    <xf numFmtId="2" fontId="1" fillId="35" borderId="13" xfId="0" applyNumberFormat="1" applyFont="1" applyFill="1" applyBorder="1" applyAlignment="1">
      <alignment horizontal="right"/>
    </xf>
    <xf numFmtId="2" fontId="1" fillId="35" borderId="14" xfId="0" applyNumberFormat="1" applyFont="1" applyFill="1" applyBorder="1" applyAlignment="1">
      <alignment horizontal="right"/>
    </xf>
    <xf numFmtId="3" fontId="1" fillId="35" borderId="10" xfId="0" applyNumberFormat="1" applyFont="1" applyFill="1" applyBorder="1" applyAlignment="1">
      <alignment/>
    </xf>
    <xf numFmtId="0" fontId="1" fillId="35" borderId="10" xfId="0" applyFont="1" applyFill="1" applyBorder="1" applyAlignment="1">
      <alignment/>
    </xf>
    <xf numFmtId="3" fontId="1" fillId="35" borderId="14" xfId="0" applyNumberFormat="1" applyFont="1" applyFill="1" applyBorder="1" applyAlignment="1">
      <alignment/>
    </xf>
    <xf numFmtId="0" fontId="1" fillId="35" borderId="10" xfId="0" applyFont="1" applyFill="1" applyBorder="1" applyAlignment="1">
      <alignment horizontal="left"/>
    </xf>
    <xf numFmtId="2" fontId="1" fillId="35" borderId="10" xfId="0" applyNumberFormat="1" applyFont="1" applyFill="1" applyBorder="1" applyAlignment="1">
      <alignment horizontal="left"/>
    </xf>
    <xf numFmtId="0" fontId="0" fillId="18" borderId="10" xfId="0" applyFont="1" applyFill="1" applyBorder="1" applyAlignment="1">
      <alignment horizontal="left"/>
    </xf>
    <xf numFmtId="0" fontId="1" fillId="34" borderId="10" xfId="1" applyFill="1" applyBorder="1" applyAlignment="1">
      <alignment horizontal="right"/>
    </xf>
    <xf numFmtId="3" fontId="1" fillId="34" borderId="11" xfId="1" applyNumberFormat="1" applyFill="1" applyBorder="1" applyAlignment="1">
      <alignment horizontal="right"/>
    </xf>
    <xf numFmtId="3" fontId="1" fillId="34" borderId="10" xfId="1" applyNumberFormat="1" applyFill="1" applyBorder="1" applyAlignment="1">
      <alignment/>
    </xf>
    <xf numFmtId="0" fontId="1" fillId="34" borderId="11" xfId="1" applyFill="1" applyBorder="1" applyAlignment="1">
      <alignment horizontal="right"/>
    </xf>
    <xf numFmtId="0" fontId="0" fillId="34" borderId="10" xfId="5" applyFill="1" applyBorder="1" applyAlignment="1">
      <alignment horizontal="right"/>
    </xf>
    <xf numFmtId="3" fontId="0" fillId="34" borderId="11" xfId="5" applyNumberFormat="1" applyFill="1" applyBorder="1" applyAlignment="1">
      <alignment horizontal="right"/>
    </xf>
    <xf numFmtId="3" fontId="0" fillId="34" borderId="10" xfId="5" applyNumberFormat="1" applyFill="1" applyBorder="1" applyAlignment="1">
      <alignment/>
    </xf>
    <xf numFmtId="2" fontId="1" fillId="35" borderId="10" xfId="0" applyNumberFormat="1" applyFont="1" applyFill="1" applyBorder="1" applyAlignment="1">
      <alignment horizontal="center"/>
    </xf>
    <xf numFmtId="0" fontId="0" fillId="18" borderId="10" xfId="0" applyFont="1" applyFill="1" applyBorder="1" applyAlignment="1">
      <alignment horizontal="center"/>
    </xf>
    <xf numFmtId="0" fontId="0" fillId="0" borderId="0" xfId="0" applyFont="1" applyAlignment="1">
      <alignment/>
    </xf>
    <xf numFmtId="0" fontId="1" fillId="36" borderId="12" xfId="0" applyFont="1" applyFill="1" applyBorder="1" applyAlignment="1">
      <alignment/>
    </xf>
    <xf numFmtId="0" fontId="0" fillId="34" borderId="17" xfId="5" applyFill="1" applyBorder="1" applyAlignment="1">
      <alignment horizontal="right"/>
    </xf>
    <xf numFmtId="3" fontId="0" fillId="34" borderId="12" xfId="5" applyNumberFormat="1" applyFill="1" applyBorder="1" applyAlignment="1">
      <alignment horizontal="right"/>
    </xf>
    <xf numFmtId="3" fontId="0" fillId="34" borderId="17" xfId="5" applyNumberFormat="1" applyFont="1" applyFill="1" applyBorder="1" applyAlignment="1">
      <alignment/>
    </xf>
    <xf numFmtId="0" fontId="7" fillId="36" borderId="18" xfId="1" applyFont="1" applyFill="1" applyBorder="1" applyAlignment="1">
      <alignment/>
    </xf>
    <xf numFmtId="0" fontId="7" fillId="0" borderId="0" xfId="1" applyFont="1" applyBorder="1" applyAlignment="1">
      <alignment/>
    </xf>
    <xf numFmtId="0" fontId="0" fillId="33" borderId="10" xfId="0" applyFont="1" applyFill="1" applyBorder="1" applyAlignment="1">
      <alignment/>
    </xf>
    <xf numFmtId="0" fontId="9" fillId="32" borderId="17" xfId="0" applyFont="1" applyFill="1" applyBorder="1" applyAlignment="1">
      <alignment horizontal="center"/>
    </xf>
    <xf numFmtId="0" fontId="9" fillId="32" borderId="17" xfId="0" applyFont="1" applyFill="1" applyBorder="1" applyAlignment="1">
      <alignment horizontal="left"/>
    </xf>
    <xf numFmtId="0" fontId="9" fillId="34" borderId="10" xfId="0" applyFont="1" applyFill="1" applyBorder="1" applyAlignment="1">
      <alignment horizontal="right"/>
    </xf>
    <xf numFmtId="9" fontId="1" fillId="35" borderId="10" xfId="0" applyNumberFormat="1" applyFont="1" applyFill="1" applyBorder="1" applyAlignment="1">
      <alignment horizontal="right"/>
    </xf>
    <xf numFmtId="0" fontId="8" fillId="0" borderId="0" xfId="1" applyFont="1" applyAlignment="1">
      <alignment/>
    </xf>
    <xf numFmtId="0" fontId="10" fillId="0" borderId="0" xfId="0" applyFont="1" applyAlignment="1">
      <alignment/>
    </xf>
    <xf numFmtId="0" fontId="1" fillId="36" borderId="12" xfId="0" applyFont="1" applyFill="1" applyBorder="1" applyAlignment="1">
      <alignment vertical="top" wrapText="1"/>
    </xf>
    <xf numFmtId="0" fontId="1" fillId="33" borderId="11" xfId="0" applyFont="1" applyFill="1" applyBorder="1" applyAlignment="1">
      <alignment textRotation="90"/>
    </xf>
    <xf numFmtId="0" fontId="1" fillId="4" borderId="11" xfId="0" applyFont="1" applyFill="1" applyBorder="1" applyAlignment="1">
      <alignment textRotation="90"/>
    </xf>
    <xf numFmtId="3" fontId="0" fillId="34" borderId="19" xfId="5" applyNumberFormat="1" applyFont="1" applyFill="1" applyBorder="1" applyAlignment="1">
      <alignment/>
    </xf>
    <xf numFmtId="9" fontId="1" fillId="35" borderId="14" xfId="0" applyNumberFormat="1" applyFont="1" applyFill="1" applyBorder="1" applyAlignment="1">
      <alignment horizontal="right"/>
    </xf>
    <xf numFmtId="3" fontId="0" fillId="18" borderId="14" xfId="0" applyNumberFormat="1" applyFont="1" applyFill="1" applyBorder="1" applyAlignment="1">
      <alignment/>
    </xf>
    <xf numFmtId="3" fontId="0" fillId="34" borderId="14" xfId="5" applyNumberFormat="1" applyFill="1" applyBorder="1" applyAlignment="1">
      <alignment/>
    </xf>
    <xf numFmtId="9" fontId="1" fillId="35" borderId="14" xfId="0" applyNumberFormat="1" applyFont="1" applyFill="1" applyBorder="1" applyAlignment="1">
      <alignment horizontal="right"/>
    </xf>
    <xf numFmtId="3" fontId="0" fillId="34" borderId="14" xfId="0" applyNumberFormat="1" applyFont="1" applyFill="1" applyBorder="1" applyAlignment="1">
      <alignment/>
    </xf>
    <xf numFmtId="3" fontId="1" fillId="34" borderId="14" xfId="1" applyNumberFormat="1" applyFill="1" applyBorder="1" applyAlignment="1">
      <alignment/>
    </xf>
    <xf numFmtId="0" fontId="1" fillId="4" borderId="20" xfId="0" applyFont="1" applyFill="1" applyBorder="1" applyAlignment="1">
      <alignment textRotation="90"/>
    </xf>
    <xf numFmtId="2" fontId="0" fillId="34" borderId="21" xfId="5" applyNumberFormat="1" applyFont="1" applyFill="1" applyBorder="1" applyAlignment="1">
      <alignment/>
    </xf>
    <xf numFmtId="2" fontId="1" fillId="35" borderId="22" xfId="0" applyNumberFormat="1" applyFont="1" applyFill="1" applyBorder="1" applyAlignment="1">
      <alignment/>
    </xf>
    <xf numFmtId="9" fontId="1" fillId="35" borderId="22" xfId="0" applyNumberFormat="1" applyFont="1" applyFill="1" applyBorder="1" applyAlignment="1">
      <alignment horizontal="right"/>
    </xf>
    <xf numFmtId="2" fontId="0" fillId="34" borderId="20" xfId="0" applyNumberFormat="1" applyFill="1" applyBorder="1" applyAlignment="1">
      <alignment/>
    </xf>
    <xf numFmtId="0" fontId="7" fillId="36" borderId="23" xfId="1" applyFont="1" applyFill="1" applyBorder="1" applyAlignment="1">
      <alignment/>
    </xf>
    <xf numFmtId="2" fontId="1" fillId="35" borderId="22" xfId="0" applyNumberFormat="1" applyFont="1" applyFill="1" applyBorder="1" applyAlignment="1">
      <alignment horizontal="right"/>
    </xf>
    <xf numFmtId="3" fontId="0" fillId="18" borderId="22" xfId="0" applyNumberFormat="1" applyFont="1" applyFill="1" applyBorder="1" applyAlignment="1">
      <alignment/>
    </xf>
    <xf numFmtId="3" fontId="0" fillId="18" borderId="22" xfId="0" applyNumberFormat="1" applyFont="1" applyFill="1" applyBorder="1" applyAlignment="1">
      <alignment horizontal="right"/>
    </xf>
    <xf numFmtId="2" fontId="0" fillId="34" borderId="20" xfId="5" applyNumberFormat="1" applyFill="1" applyBorder="1" applyAlignment="1">
      <alignment/>
    </xf>
    <xf numFmtId="2" fontId="1" fillId="35" borderId="22" xfId="0" applyNumberFormat="1" applyFont="1" applyFill="1" applyBorder="1" applyAlignment="1">
      <alignment/>
    </xf>
    <xf numFmtId="9" fontId="0" fillId="10" borderId="22" xfId="3" applyNumberFormat="1" applyFont="1" applyFill="1" applyBorder="1" applyAlignment="1">
      <alignment/>
    </xf>
    <xf numFmtId="2" fontId="0" fillId="34" borderId="20" xfId="0" applyNumberFormat="1" applyFont="1" applyFill="1" applyBorder="1" applyAlignment="1">
      <alignment/>
    </xf>
    <xf numFmtId="2" fontId="1" fillId="34" borderId="20" xfId="1" applyNumberFormat="1" applyFill="1" applyBorder="1" applyAlignment="1">
      <alignment/>
    </xf>
    <xf numFmtId="2" fontId="0" fillId="18" borderId="22" xfId="0" applyNumberFormat="1" applyFill="1" applyBorder="1" applyAlignment="1">
      <alignment horizontal="right"/>
    </xf>
    <xf numFmtId="0" fontId="1" fillId="0" borderId="24" xfId="1" applyBorder="1" applyAlignment="1">
      <alignment/>
    </xf>
    <xf numFmtId="0" fontId="0" fillId="0" borderId="24" xfId="0" applyBorder="1" applyAlignment="1">
      <alignment/>
    </xf>
    <xf numFmtId="9" fontId="0" fillId="4" borderId="14" xfId="0" applyNumberFormat="1" applyFont="1" applyFill="1" applyBorder="1" applyAlignment="1">
      <alignment/>
    </xf>
    <xf numFmtId="9" fontId="0" fillId="4" borderId="13" xfId="0" applyNumberFormat="1" applyFont="1" applyFill="1" applyBorder="1" applyAlignment="1">
      <alignment/>
    </xf>
    <xf numFmtId="2" fontId="1" fillId="34" borderId="22" xfId="1" applyNumberFormat="1" applyFill="1" applyBorder="1" applyAlignment="1">
      <alignment/>
    </xf>
    <xf numFmtId="0" fontId="1" fillId="0" borderId="25" xfId="1" applyBorder="1" applyAlignment="1">
      <alignment/>
    </xf>
    <xf numFmtId="0" fontId="0" fillId="0" borderId="25" xfId="0" applyBorder="1" applyAlignment="1">
      <alignment/>
    </xf>
    <xf numFmtId="3" fontId="1" fillId="35" borderId="11" xfId="0" applyNumberFormat="1" applyFont="1" applyFill="1" applyBorder="1" applyAlignment="1">
      <alignment/>
    </xf>
    <xf numFmtId="2" fontId="0" fillId="35" borderId="11" xfId="0" applyNumberFormat="1" applyFont="1" applyFill="1" applyBorder="1" applyAlignment="1">
      <alignment horizontal="right"/>
    </xf>
    <xf numFmtId="2" fontId="1" fillId="35" borderId="11" xfId="0" applyNumberFormat="1" applyFont="1" applyFill="1" applyBorder="1" applyAlignment="1">
      <alignment horizontal="right"/>
    </xf>
    <xf numFmtId="3" fontId="0" fillId="18" borderId="11" xfId="0" applyNumberFormat="1" applyFont="1" applyFill="1" applyBorder="1" applyAlignment="1">
      <alignment horizontal="right"/>
    </xf>
    <xf numFmtId="0" fontId="8" fillId="4" borderId="21" xfId="0" applyFont="1" applyFill="1" applyBorder="1" applyAlignment="1">
      <alignment/>
    </xf>
    <xf numFmtId="3" fontId="0" fillId="34" borderId="21" xfId="5" applyNumberFormat="1" applyFont="1" applyFill="1" applyBorder="1" applyAlignment="1">
      <alignment/>
    </xf>
    <xf numFmtId="3" fontId="1" fillId="35" borderId="20" xfId="0" applyNumberFormat="1" applyFont="1" applyFill="1" applyBorder="1" applyAlignment="1">
      <alignment/>
    </xf>
    <xf numFmtId="9" fontId="1" fillId="35" borderId="20" xfId="0" applyNumberFormat="1" applyFont="1" applyFill="1" applyBorder="1" applyAlignment="1">
      <alignment horizontal="right"/>
    </xf>
    <xf numFmtId="3" fontId="0" fillId="34" borderId="20" xfId="0" applyNumberFormat="1" applyFill="1" applyBorder="1" applyAlignment="1">
      <alignment/>
    </xf>
    <xf numFmtId="0" fontId="1" fillId="36" borderId="21" xfId="0" applyFont="1" applyFill="1" applyBorder="1" applyAlignment="1">
      <alignment/>
    </xf>
    <xf numFmtId="2" fontId="1" fillId="35" borderId="20" xfId="0" applyNumberFormat="1" applyFont="1" applyFill="1" applyBorder="1" applyAlignment="1">
      <alignment horizontal="right"/>
    </xf>
    <xf numFmtId="3" fontId="0" fillId="18" borderId="20" xfId="0" applyNumberFormat="1" applyFont="1" applyFill="1" applyBorder="1" applyAlignment="1">
      <alignment/>
    </xf>
    <xf numFmtId="3" fontId="0" fillId="18" borderId="20" xfId="0" applyNumberFormat="1" applyFont="1" applyFill="1" applyBorder="1" applyAlignment="1">
      <alignment horizontal="right"/>
    </xf>
    <xf numFmtId="3" fontId="0" fillId="34" borderId="20" xfId="5" applyNumberFormat="1" applyFill="1" applyBorder="1" applyAlignment="1">
      <alignment/>
    </xf>
    <xf numFmtId="3" fontId="0" fillId="34" borderId="20" xfId="0" applyNumberFormat="1" applyFont="1" applyFill="1" applyBorder="1" applyAlignment="1">
      <alignment/>
    </xf>
    <xf numFmtId="2" fontId="1" fillId="35" borderId="20" xfId="0" applyNumberFormat="1" applyFont="1" applyFill="1" applyBorder="1" applyAlignment="1">
      <alignment/>
    </xf>
    <xf numFmtId="3" fontId="1" fillId="34" borderId="20" xfId="1" applyNumberFormat="1" applyFill="1" applyBorder="1" applyAlignment="1">
      <alignment/>
    </xf>
    <xf numFmtId="2" fontId="0" fillId="34" borderId="26" xfId="5" applyNumberFormat="1" applyFont="1" applyFill="1" applyBorder="1" applyAlignment="1">
      <alignment/>
    </xf>
    <xf numFmtId="2" fontId="0" fillId="34" borderId="22" xfId="0" applyNumberFormat="1" applyFill="1" applyBorder="1" applyAlignment="1">
      <alignment/>
    </xf>
    <xf numFmtId="2" fontId="0" fillId="34" borderId="22" xfId="5" applyNumberFormat="1" applyFill="1" applyBorder="1" applyAlignment="1">
      <alignment/>
    </xf>
    <xf numFmtId="2" fontId="0" fillId="34" borderId="22" xfId="0" applyNumberFormat="1" applyFont="1" applyFill="1" applyBorder="1" applyAlignment="1">
      <alignment/>
    </xf>
    <xf numFmtId="2" fontId="0" fillId="34" borderId="26" xfId="5" applyNumberFormat="1" applyFill="1" applyBorder="1" applyAlignment="1">
      <alignment/>
    </xf>
    <xf numFmtId="0" fontId="8" fillId="4" borderId="12" xfId="0" applyFont="1" applyFill="1" applyBorder="1" applyAlignment="1">
      <alignment/>
    </xf>
    <xf numFmtId="0" fontId="0" fillId="33" borderId="14" xfId="0" applyFont="1" applyFill="1" applyBorder="1" applyAlignment="1">
      <alignment/>
    </xf>
    <xf numFmtId="3" fontId="0" fillId="33" borderId="0" xfId="0" applyNumberFormat="1" applyFont="1" applyFill="1" applyBorder="1" applyAlignment="1">
      <alignment/>
    </xf>
    <xf numFmtId="3" fontId="0" fillId="33" borderId="12" xfId="0" applyNumberFormat="1" applyFont="1" applyFill="1" applyBorder="1" applyAlignment="1">
      <alignment/>
    </xf>
    <xf numFmtId="0" fontId="0" fillId="34" borderId="27" xfId="5" applyFill="1" applyBorder="1" applyAlignment="1">
      <alignment horizontal="right"/>
    </xf>
    <xf numFmtId="0" fontId="1" fillId="35" borderId="13" xfId="0" applyFont="1" applyFill="1" applyBorder="1" applyAlignment="1">
      <alignment/>
    </xf>
    <xf numFmtId="0" fontId="0" fillId="34" borderId="13" xfId="0" applyFont="1" applyFill="1" applyBorder="1" applyAlignment="1">
      <alignment horizontal="right"/>
    </xf>
    <xf numFmtId="0" fontId="0" fillId="18" borderId="13" xfId="0" applyFont="1" applyFill="1" applyBorder="1" applyAlignment="1">
      <alignment horizontal="right"/>
    </xf>
    <xf numFmtId="0" fontId="0" fillId="34" borderId="13" xfId="5" applyFill="1" applyBorder="1" applyAlignment="1">
      <alignment horizontal="right"/>
    </xf>
    <xf numFmtId="0" fontId="9" fillId="34" borderId="13" xfId="0" applyFont="1" applyFill="1" applyBorder="1" applyAlignment="1">
      <alignment horizontal="right"/>
    </xf>
    <xf numFmtId="0" fontId="1" fillId="34" borderId="13" xfId="1" applyFill="1" applyBorder="1" applyAlignment="1">
      <alignment horizontal="right"/>
    </xf>
    <xf numFmtId="0" fontId="0" fillId="32" borderId="13" xfId="0" applyFill="1" applyBorder="1" applyAlignment="1">
      <alignment/>
    </xf>
    <xf numFmtId="0" fontId="1" fillId="4" borderId="28" xfId="0" applyFont="1" applyFill="1" applyBorder="1" applyAlignment="1">
      <alignment textRotation="90"/>
    </xf>
    <xf numFmtId="0" fontId="0" fillId="4" borderId="28" xfId="0" applyFont="1" applyFill="1" applyBorder="1" applyAlignment="1">
      <alignment/>
    </xf>
    <xf numFmtId="3" fontId="0" fillId="34" borderId="29" xfId="5" applyNumberFormat="1" applyFont="1" applyFill="1" applyBorder="1" applyAlignment="1">
      <alignment/>
    </xf>
    <xf numFmtId="3" fontId="1" fillId="35" borderId="28" xfId="0" applyNumberFormat="1" applyFont="1" applyFill="1" applyBorder="1" applyAlignment="1">
      <alignment/>
    </xf>
    <xf numFmtId="9" fontId="1" fillId="35" borderId="28" xfId="0" applyNumberFormat="1" applyFont="1" applyFill="1" applyBorder="1" applyAlignment="1">
      <alignment horizontal="right"/>
    </xf>
    <xf numFmtId="3" fontId="0" fillId="34" borderId="28" xfId="0" applyNumberFormat="1" applyFill="1" applyBorder="1" applyAlignment="1">
      <alignment/>
    </xf>
    <xf numFmtId="2" fontId="1" fillId="35" borderId="28" xfId="0" applyNumberFormat="1" applyFont="1" applyFill="1" applyBorder="1" applyAlignment="1">
      <alignment horizontal="right"/>
    </xf>
    <xf numFmtId="3" fontId="0" fillId="18" borderId="28" xfId="0" applyNumberFormat="1" applyFont="1" applyFill="1" applyBorder="1" applyAlignment="1">
      <alignment/>
    </xf>
    <xf numFmtId="3" fontId="0" fillId="18" borderId="28" xfId="0" applyNumberFormat="1" applyFont="1" applyFill="1" applyBorder="1" applyAlignment="1">
      <alignment horizontal="right"/>
    </xf>
    <xf numFmtId="3" fontId="0" fillId="34" borderId="28" xfId="5" applyNumberFormat="1" applyFill="1" applyBorder="1" applyAlignment="1">
      <alignment/>
    </xf>
    <xf numFmtId="3" fontId="0" fillId="34" borderId="28" xfId="0" applyNumberFormat="1" applyFont="1" applyFill="1" applyBorder="1" applyAlignment="1">
      <alignment/>
    </xf>
    <xf numFmtId="2" fontId="1" fillId="35" borderId="28" xfId="0" applyNumberFormat="1" applyFont="1" applyFill="1" applyBorder="1" applyAlignment="1">
      <alignment/>
    </xf>
    <xf numFmtId="3" fontId="1" fillId="34" borderId="28" xfId="1" applyNumberFormat="1" applyFill="1" applyBorder="1" applyAlignment="1">
      <alignment/>
    </xf>
    <xf numFmtId="3" fontId="0" fillId="34" borderId="29" xfId="5" applyNumberFormat="1" applyFill="1" applyBorder="1" applyAlignment="1">
      <alignment/>
    </xf>
    <xf numFmtId="2" fontId="1" fillId="34" borderId="28" xfId="1" applyNumberFormat="1" applyFill="1" applyBorder="1" applyAlignment="1">
      <alignment/>
    </xf>
    <xf numFmtId="0" fontId="1" fillId="0" borderId="30" xfId="1" applyBorder="1" applyAlignment="1">
      <alignment/>
    </xf>
    <xf numFmtId="0" fontId="0" fillId="0" borderId="30" xfId="0" applyBorder="1" applyAlignment="1">
      <alignment/>
    </xf>
    <xf numFmtId="0" fontId="1" fillId="37" borderId="28" xfId="0" applyFont="1" applyFill="1" applyBorder="1" applyAlignment="1">
      <alignment textRotation="90"/>
    </xf>
    <xf numFmtId="0" fontId="0" fillId="37" borderId="28" xfId="0" applyFont="1" applyFill="1" applyBorder="1" applyAlignment="1">
      <alignment/>
    </xf>
    <xf numFmtId="3" fontId="1" fillId="35" borderId="28" xfId="0" applyNumberFormat="1" applyFont="1" applyFill="1" applyBorder="1" applyAlignment="1">
      <alignment/>
    </xf>
    <xf numFmtId="2" fontId="1" fillId="35" borderId="28" xfId="0" applyNumberFormat="1" applyFont="1" applyFill="1" applyBorder="1" applyAlignment="1">
      <alignment horizontal="right"/>
    </xf>
    <xf numFmtId="3" fontId="0" fillId="18" borderId="28" xfId="0" applyNumberFormat="1" applyFill="1" applyBorder="1" applyAlignment="1">
      <alignment/>
    </xf>
    <xf numFmtId="3" fontId="0" fillId="18" borderId="28" xfId="0" applyNumberFormat="1" applyFill="1" applyBorder="1" applyAlignment="1">
      <alignment horizontal="right"/>
    </xf>
    <xf numFmtId="0" fontId="8" fillId="33" borderId="21" xfId="0" applyFont="1" applyFill="1" applyBorder="1" applyAlignment="1">
      <alignment/>
    </xf>
    <xf numFmtId="0" fontId="1" fillId="33" borderId="20" xfId="0" applyFont="1" applyFill="1" applyBorder="1" applyAlignment="1">
      <alignment textRotation="90"/>
    </xf>
    <xf numFmtId="0" fontId="0" fillId="33" borderId="20" xfId="0" applyFont="1" applyFill="1" applyBorder="1" applyAlignment="1">
      <alignment/>
    </xf>
    <xf numFmtId="3" fontId="1" fillId="35" borderId="20" xfId="0" applyNumberFormat="1" applyFont="1" applyFill="1" applyBorder="1" applyAlignment="1">
      <alignment/>
    </xf>
    <xf numFmtId="3" fontId="0" fillId="18" borderId="20" xfId="0" applyNumberFormat="1" applyFill="1" applyBorder="1" applyAlignment="1">
      <alignment/>
    </xf>
    <xf numFmtId="2" fontId="1" fillId="35" borderId="20" xfId="0" applyNumberFormat="1" applyFont="1" applyFill="1" applyBorder="1" applyAlignment="1">
      <alignment horizontal="right"/>
    </xf>
    <xf numFmtId="3" fontId="0" fillId="18" borderId="20" xfId="0" applyNumberFormat="1" applyFill="1" applyBorder="1" applyAlignment="1">
      <alignment horizontal="right"/>
    </xf>
    <xf numFmtId="3" fontId="0" fillId="33" borderId="21" xfId="0" applyNumberFormat="1" applyFont="1" applyFill="1" applyBorder="1" applyAlignment="1">
      <alignment/>
    </xf>
    <xf numFmtId="3" fontId="0" fillId="33" borderId="24" xfId="0" applyNumberFormat="1" applyFont="1" applyFill="1" applyBorder="1" applyAlignment="1">
      <alignment/>
    </xf>
    <xf numFmtId="0" fontId="8" fillId="33" borderId="12" xfId="0" applyFont="1" applyFill="1" applyBorder="1" applyAlignment="1">
      <alignment/>
    </xf>
    <xf numFmtId="3" fontId="0" fillId="33" borderId="30" xfId="0" applyNumberFormat="1" applyFont="1" applyFill="1" applyBorder="1" applyAlignment="1">
      <alignment/>
    </xf>
    <xf numFmtId="3" fontId="0" fillId="33" borderId="23" xfId="3" applyNumberFormat="1" applyFont="1" applyFill="1" applyBorder="1" applyAlignment="1">
      <alignment/>
    </xf>
    <xf numFmtId="0" fontId="0" fillId="33" borderId="28" xfId="0" applyFont="1" applyFill="1" applyBorder="1" applyAlignment="1">
      <alignment/>
    </xf>
    <xf numFmtId="3" fontId="1" fillId="35" borderId="28" xfId="0" applyNumberFormat="1" applyFont="1" applyFill="1" applyBorder="1" applyAlignment="1">
      <alignment horizontal="right"/>
    </xf>
    <xf numFmtId="0" fontId="8" fillId="33" borderId="31" xfId="0" applyFont="1" applyFill="1" applyBorder="1" applyAlignment="1">
      <alignment/>
    </xf>
    <xf numFmtId="0" fontId="8" fillId="37" borderId="31" xfId="0" applyFont="1" applyFill="1" applyBorder="1" applyAlignment="1">
      <alignment/>
    </xf>
    <xf numFmtId="0" fontId="8" fillId="37" borderId="21" xfId="0" applyFont="1" applyFill="1" applyBorder="1" applyAlignment="1">
      <alignment/>
    </xf>
    <xf numFmtId="0" fontId="1" fillId="4" borderId="32" xfId="0" applyFont="1" applyFill="1" applyBorder="1" applyAlignment="1">
      <alignment textRotation="90"/>
    </xf>
    <xf numFmtId="3" fontId="0" fillId="18" borderId="33" xfId="0" applyNumberFormat="1" applyFont="1" applyFill="1" applyBorder="1" applyAlignment="1">
      <alignment/>
    </xf>
    <xf numFmtId="3" fontId="0" fillId="18" borderId="33" xfId="0" applyNumberFormat="1" applyFont="1" applyFill="1" applyBorder="1" applyAlignment="1">
      <alignment horizontal="right"/>
    </xf>
    <xf numFmtId="0" fontId="7" fillId="36" borderId="11" xfId="0" applyFont="1" applyFill="1" applyBorder="1" applyAlignment="1">
      <alignment/>
    </xf>
    <xf numFmtId="0" fontId="1" fillId="36" borderId="31" xfId="0" applyFont="1" applyFill="1" applyBorder="1" applyAlignment="1">
      <alignment vertical="top" wrapText="1"/>
    </xf>
    <xf numFmtId="3" fontId="0" fillId="33" borderId="34" xfId="0" applyNumberFormat="1" applyFont="1" applyFill="1" applyBorder="1" applyAlignment="1">
      <alignment/>
    </xf>
    <xf numFmtId="3" fontId="0" fillId="33" borderId="18" xfId="0" applyNumberFormat="1" applyFont="1" applyFill="1" applyBorder="1" applyAlignment="1">
      <alignment/>
    </xf>
    <xf numFmtId="3" fontId="0" fillId="33" borderId="23" xfId="0" applyNumberFormat="1" applyFont="1" applyFill="1" applyBorder="1" applyAlignment="1">
      <alignment/>
    </xf>
    <xf numFmtId="3" fontId="0" fillId="33" borderId="35" xfId="0" applyNumberFormat="1" applyFont="1" applyFill="1" applyBorder="1" applyAlignment="1">
      <alignment/>
    </xf>
    <xf numFmtId="3" fontId="0" fillId="33" borderId="31" xfId="0" applyNumberFormat="1" applyFont="1" applyFill="1" applyBorder="1" applyAlignment="1">
      <alignment/>
    </xf>
    <xf numFmtId="0" fontId="7" fillId="36" borderId="34" xfId="1" applyFont="1" applyFill="1" applyBorder="1" applyAlignment="1">
      <alignment/>
    </xf>
    <xf numFmtId="0" fontId="7" fillId="36" borderId="13" xfId="1" applyFont="1" applyFill="1" applyBorder="1" applyAlignment="1">
      <alignment/>
    </xf>
    <xf numFmtId="0" fontId="7" fillId="36" borderId="11" xfId="1" applyFont="1" applyFill="1" applyBorder="1" applyAlignment="1">
      <alignment/>
    </xf>
    <xf numFmtId="0" fontId="8" fillId="36" borderId="11" xfId="0" applyFont="1" applyFill="1" applyBorder="1" applyAlignment="1">
      <alignment/>
    </xf>
    <xf numFmtId="0" fontId="1" fillId="36" borderId="11" xfId="0" applyFont="1" applyFill="1" applyBorder="1" applyAlignment="1">
      <alignment/>
    </xf>
    <xf numFmtId="3" fontId="0" fillId="18" borderId="20" xfId="0" applyNumberFormat="1" applyFont="1" applyFill="1" applyBorder="1" applyAlignment="1">
      <alignment horizontal="left"/>
    </xf>
    <xf numFmtId="2" fontId="0" fillId="18" borderId="20" xfId="0" applyNumberFormat="1" applyFill="1" applyBorder="1" applyAlignment="1">
      <alignment horizontal="right"/>
    </xf>
    <xf numFmtId="3" fontId="0" fillId="38" borderId="20" xfId="3" applyNumberFormat="1" applyFont="1" applyFill="1" applyBorder="1" applyAlignment="1">
      <alignment/>
    </xf>
    <xf numFmtId="2" fontId="1" fillId="35" borderId="20" xfId="0" applyNumberFormat="1" applyFont="1" applyFill="1" applyBorder="1" applyAlignment="1">
      <alignment/>
    </xf>
    <xf numFmtId="3" fontId="1" fillId="35" borderId="28" xfId="0" applyNumberFormat="1" applyFont="1" applyFill="1" applyBorder="1" applyAlignment="1">
      <alignment horizontal="right"/>
    </xf>
    <xf numFmtId="0" fontId="7" fillId="36" borderId="36" xfId="1" applyFont="1" applyFill="1" applyBorder="1" applyAlignment="1">
      <alignment/>
    </xf>
    <xf numFmtId="9" fontId="0" fillId="10" borderId="22" xfId="0" applyNumberFormat="1" applyFont="1" applyFill="1" applyBorder="1" applyAlignment="1">
      <alignment/>
    </xf>
    <xf numFmtId="0" fontId="0" fillId="38" borderId="20" xfId="0" applyFont="1" applyFill="1" applyBorder="1" applyAlignment="1">
      <alignment/>
    </xf>
    <xf numFmtId="3" fontId="0" fillId="18" borderId="14" xfId="0" applyNumberFormat="1" applyFont="1" applyFill="1" applyBorder="1" applyAlignment="1">
      <alignment horizontal="left"/>
    </xf>
    <xf numFmtId="3" fontId="0" fillId="18" borderId="11" xfId="0" applyNumberFormat="1" applyFont="1" applyFill="1" applyBorder="1" applyAlignment="1">
      <alignment horizontal="left"/>
    </xf>
    <xf numFmtId="0" fontId="0" fillId="18" borderId="13" xfId="0" applyFont="1" applyFill="1" applyBorder="1" applyAlignment="1">
      <alignment horizontal="left"/>
    </xf>
    <xf numFmtId="3" fontId="0" fillId="18" borderId="28" xfId="0" applyNumberFormat="1" applyFill="1" applyBorder="1" applyAlignment="1">
      <alignment horizontal="left"/>
    </xf>
    <xf numFmtId="3" fontId="0" fillId="18" borderId="28" xfId="0" applyNumberFormat="1" applyFont="1" applyFill="1" applyBorder="1" applyAlignment="1">
      <alignment horizontal="left"/>
    </xf>
    <xf numFmtId="3" fontId="0" fillId="18" borderId="10" xfId="0" applyNumberFormat="1" applyFont="1" applyFill="1" applyBorder="1" applyAlignment="1">
      <alignment horizontal="left"/>
    </xf>
    <xf numFmtId="3" fontId="0" fillId="18" borderId="22" xfId="0" applyNumberFormat="1" applyFont="1" applyFill="1" applyBorder="1" applyAlignment="1">
      <alignment horizontal="left"/>
    </xf>
    <xf numFmtId="3" fontId="0" fillId="18" borderId="20" xfId="0" applyNumberFormat="1" applyFill="1" applyBorder="1" applyAlignment="1">
      <alignment horizontal="left"/>
    </xf>
    <xf numFmtId="0" fontId="0" fillId="18" borderId="13" xfId="0" applyFont="1" applyFill="1" applyBorder="1" applyAlignment="1">
      <alignment/>
    </xf>
    <xf numFmtId="2" fontId="0" fillId="18" borderId="22" xfId="0" applyNumberFormat="1" applyFill="1" applyBorder="1" applyAlignment="1">
      <alignment horizontal="left"/>
    </xf>
    <xf numFmtId="2" fontId="0" fillId="18" borderId="20" xfId="0" applyNumberFormat="1" applyFill="1" applyBorder="1" applyAlignment="1">
      <alignment horizontal="left"/>
    </xf>
    <xf numFmtId="0" fontId="0" fillId="34" borderId="17" xfId="0" applyFill="1" applyBorder="1" applyAlignment="1">
      <alignment horizontal="right"/>
    </xf>
    <xf numFmtId="0" fontId="0" fillId="34" borderId="27" xfId="0" applyFill="1" applyBorder="1" applyAlignment="1">
      <alignment horizontal="right"/>
    </xf>
    <xf numFmtId="3" fontId="0" fillId="34" borderId="29" xfId="0" applyNumberFormat="1" applyFont="1" applyFill="1" applyBorder="1" applyAlignment="1">
      <alignment/>
    </xf>
    <xf numFmtId="3" fontId="0" fillId="34" borderId="12" xfId="0" applyNumberFormat="1" applyFont="1" applyFill="1" applyBorder="1" applyAlignment="1">
      <alignment horizontal="right"/>
    </xf>
    <xf numFmtId="2" fontId="0" fillId="34" borderId="26" xfId="0" applyNumberFormat="1" applyFont="1" applyFill="1" applyBorder="1" applyAlignment="1">
      <alignment/>
    </xf>
    <xf numFmtId="3" fontId="0" fillId="34" borderId="21" xfId="0" applyNumberFormat="1" applyFont="1" applyFill="1" applyBorder="1" applyAlignment="1">
      <alignment/>
    </xf>
    <xf numFmtId="3" fontId="0" fillId="34" borderId="19" xfId="0" applyNumberFormat="1" applyFont="1" applyFill="1" applyBorder="1" applyAlignment="1">
      <alignment/>
    </xf>
    <xf numFmtId="3" fontId="0" fillId="34" borderId="17" xfId="0" applyNumberFormat="1" applyFont="1" applyFill="1" applyBorder="1" applyAlignment="1">
      <alignment/>
    </xf>
    <xf numFmtId="2" fontId="0" fillId="34" borderId="21" xfId="0" applyNumberFormat="1" applyFont="1" applyFill="1" applyBorder="1" applyAlignment="1">
      <alignment/>
    </xf>
    <xf numFmtId="0" fontId="0" fillId="34" borderId="12" xfId="0" applyFill="1" applyBorder="1" applyAlignment="1">
      <alignment horizontal="right"/>
    </xf>
    <xf numFmtId="0" fontId="0" fillId="34" borderId="10" xfId="0" applyFill="1" applyBorder="1" applyAlignment="1">
      <alignment horizontal="right"/>
    </xf>
    <xf numFmtId="0" fontId="0" fillId="34" borderId="13" xfId="0" applyFill="1" applyBorder="1" applyAlignment="1">
      <alignment horizontal="right"/>
    </xf>
    <xf numFmtId="0" fontId="9" fillId="34" borderId="10" xfId="3" applyFill="1" applyBorder="1" applyAlignment="1">
      <alignment horizontal="right"/>
    </xf>
    <xf numFmtId="0" fontId="9" fillId="34" borderId="13" xfId="3" applyFill="1" applyBorder="1" applyAlignment="1">
      <alignment horizontal="right"/>
    </xf>
    <xf numFmtId="3" fontId="9" fillId="34" borderId="28" xfId="3" applyNumberFormat="1" applyFill="1" applyBorder="1" applyAlignment="1">
      <alignment/>
    </xf>
    <xf numFmtId="3" fontId="9" fillId="34" borderId="11" xfId="3" applyNumberFormat="1" applyFill="1" applyBorder="1" applyAlignment="1">
      <alignment horizontal="right"/>
    </xf>
    <xf numFmtId="2" fontId="9" fillId="34" borderId="22" xfId="3" applyNumberFormat="1" applyFill="1" applyBorder="1" applyAlignment="1">
      <alignment/>
    </xf>
    <xf numFmtId="3" fontId="9" fillId="34" borderId="20" xfId="3" applyNumberFormat="1" applyFill="1" applyBorder="1" applyAlignment="1">
      <alignment/>
    </xf>
    <xf numFmtId="3" fontId="9" fillId="34" borderId="14" xfId="3" applyNumberFormat="1" applyFill="1" applyBorder="1" applyAlignment="1">
      <alignment/>
    </xf>
    <xf numFmtId="3" fontId="9" fillId="34" borderId="10" xfId="3" applyNumberFormat="1" applyFill="1" applyBorder="1" applyAlignment="1">
      <alignment/>
    </xf>
    <xf numFmtId="2" fontId="9" fillId="34" borderId="20" xfId="3" applyNumberFormat="1" applyFill="1" applyBorder="1" applyAlignment="1">
      <alignment/>
    </xf>
    <xf numFmtId="0" fontId="9" fillId="0" borderId="0" xfId="3" applyAlignment="1">
      <alignment/>
    </xf>
    <xf numFmtId="0" fontId="9" fillId="34" borderId="11" xfId="3" applyFill="1" applyBorder="1" applyAlignment="1">
      <alignment horizontal="right"/>
    </xf>
    <xf numFmtId="0" fontId="8" fillId="36" borderId="27" xfId="0" applyFont="1" applyFill="1" applyBorder="1" applyAlignment="1">
      <alignment horizontal="right"/>
    </xf>
    <xf numFmtId="0" fontId="8" fillId="36" borderId="13" xfId="0" applyFont="1" applyFill="1" applyBorder="1" applyAlignment="1">
      <alignment horizontal="right"/>
    </xf>
    <xf numFmtId="0" fontId="8" fillId="34" borderId="30" xfId="2" applyFont="1" applyFill="1" applyBorder="1" applyAlignment="1">
      <alignment horizontal="center"/>
    </xf>
    <xf numFmtId="0" fontId="1" fillId="34" borderId="30" xfId="2" applyFill="1" applyBorder="1" applyAlignment="1">
      <alignment horizontal="center"/>
    </xf>
    <xf numFmtId="0" fontId="1" fillId="34" borderId="29" xfId="2" applyFill="1" applyBorder="1" applyAlignment="1">
      <alignment horizontal="left"/>
    </xf>
    <xf numFmtId="0" fontId="1" fillId="35" borderId="28" xfId="2" applyFill="1" applyBorder="1" applyAlignment="1">
      <alignment horizontal="left"/>
    </xf>
    <xf numFmtId="2" fontId="1" fillId="35" borderId="28" xfId="2" applyNumberFormat="1" applyFont="1" applyFill="1" applyBorder="1" applyAlignment="1">
      <alignment horizontal="left"/>
    </xf>
    <xf numFmtId="0" fontId="1" fillId="34" borderId="28" xfId="2" applyFill="1" applyBorder="1" applyAlignment="1">
      <alignment horizontal="left"/>
    </xf>
    <xf numFmtId="0" fontId="1" fillId="36" borderId="30" xfId="0" applyFont="1" applyFill="1" applyBorder="1" applyAlignment="1">
      <alignment vertical="top" wrapText="1"/>
    </xf>
    <xf numFmtId="2" fontId="1" fillId="35" borderId="28" xfId="2" applyNumberFormat="1" applyFill="1" applyBorder="1" applyAlignment="1">
      <alignment horizontal="left"/>
    </xf>
    <xf numFmtId="0" fontId="1" fillId="18" borderId="28" xfId="2" applyFill="1" applyBorder="1" applyAlignment="1">
      <alignment/>
    </xf>
    <xf numFmtId="0" fontId="1" fillId="18" borderId="28" xfId="2" applyFill="1" applyBorder="1" applyAlignment="1">
      <alignment horizontal="left"/>
    </xf>
    <xf numFmtId="0" fontId="1" fillId="34" borderId="30" xfId="2" applyFont="1" applyFill="1" applyBorder="1" applyAlignment="1">
      <alignment horizontal="center"/>
    </xf>
    <xf numFmtId="0" fontId="1" fillId="35" borderId="28" xfId="2" applyFont="1" applyFill="1" applyBorder="1" applyAlignment="1">
      <alignment horizontal="left"/>
    </xf>
    <xf numFmtId="0" fontId="0" fillId="18" borderId="28" xfId="2" applyFont="1" applyFill="1" applyBorder="1" applyAlignment="1">
      <alignment horizontal="left"/>
    </xf>
    <xf numFmtId="0" fontId="1" fillId="34" borderId="28" xfId="1" applyFill="1" applyBorder="1" applyAlignment="1">
      <alignment horizontal="left"/>
    </xf>
    <xf numFmtId="0" fontId="1" fillId="36" borderId="29" xfId="0" applyFont="1" applyFill="1" applyBorder="1" applyAlignment="1">
      <alignment vertical="top" wrapText="1"/>
    </xf>
    <xf numFmtId="0" fontId="1" fillId="34" borderId="30" xfId="1" applyFill="1" applyBorder="1" applyAlignment="1">
      <alignment horizontal="center"/>
    </xf>
    <xf numFmtId="2" fontId="1" fillId="35" borderId="13" xfId="0" applyNumberFormat="1" applyFont="1" applyFill="1" applyBorder="1" applyAlignment="1">
      <alignment horizontal="left"/>
    </xf>
    <xf numFmtId="3" fontId="0" fillId="34" borderId="12" xfId="0" applyNumberFormat="1" applyFill="1" applyBorder="1" applyAlignment="1">
      <alignment horizontal="right"/>
    </xf>
    <xf numFmtId="2" fontId="0" fillId="34" borderId="26" xfId="0" applyNumberFormat="1" applyFill="1" applyBorder="1" applyAlignment="1">
      <alignment/>
    </xf>
    <xf numFmtId="3" fontId="0" fillId="34" borderId="29" xfId="0" applyNumberFormat="1" applyFill="1" applyBorder="1" applyAlignment="1">
      <alignment/>
    </xf>
    <xf numFmtId="0" fontId="0" fillId="32" borderId="10" xfId="3" applyFont="1" applyFill="1" applyBorder="1" applyAlignment="1">
      <alignment/>
    </xf>
    <xf numFmtId="3" fontId="0" fillId="33" borderId="34" xfId="3" applyNumberFormat="1" applyFont="1" applyFill="1" applyBorder="1" applyAlignment="1">
      <alignment/>
    </xf>
    <xf numFmtId="3" fontId="0" fillId="33" borderId="18" xfId="3" applyNumberFormat="1" applyFont="1" applyFill="1" applyBorder="1" applyAlignment="1">
      <alignment/>
    </xf>
    <xf numFmtId="3" fontId="0" fillId="33" borderId="30" xfId="3" applyNumberFormat="1" applyFont="1" applyFill="1" applyBorder="1" applyAlignment="1">
      <alignment/>
    </xf>
    <xf numFmtId="3" fontId="1" fillId="35" borderId="22" xfId="0" applyNumberFormat="1" applyFont="1" applyFill="1" applyBorder="1" applyAlignment="1">
      <alignment horizontal="right"/>
    </xf>
    <xf numFmtId="3" fontId="1" fillId="35" borderId="2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3" fontId="1" fillId="35" borderId="14" xfId="0" applyNumberFormat="1" applyFont="1" applyFill="1" applyBorder="1" applyAlignment="1">
      <alignment horizontal="right"/>
    </xf>
    <xf numFmtId="3" fontId="1" fillId="35" borderId="10" xfId="0" applyNumberFormat="1" applyFont="1" applyFill="1" applyBorder="1" applyAlignment="1">
      <alignment horizontal="right"/>
    </xf>
    <xf numFmtId="0" fontId="1" fillId="36" borderId="27" xfId="1" applyFill="1" applyBorder="1" applyAlignment="1">
      <alignment/>
    </xf>
    <xf numFmtId="0" fontId="1" fillId="36" borderId="12" xfId="1" applyFill="1" applyBorder="1" applyAlignment="1">
      <alignment/>
    </xf>
    <xf numFmtId="0" fontId="1" fillId="36" borderId="11" xfId="1" applyFill="1" applyBorder="1" applyAlignment="1">
      <alignment/>
    </xf>
    <xf numFmtId="0" fontId="1" fillId="36" borderId="36" xfId="1" applyFill="1" applyBorder="1" applyAlignment="1">
      <alignment/>
    </xf>
    <xf numFmtId="0" fontId="1" fillId="36" borderId="18" xfId="1" applyFill="1" applyBorder="1" applyAlignment="1">
      <alignment/>
    </xf>
    <xf numFmtId="0" fontId="1" fillId="36" borderId="23" xfId="1" applyFill="1" applyBorder="1" applyAlignment="1">
      <alignment/>
    </xf>
    <xf numFmtId="0" fontId="1" fillId="0" borderId="0" xfId="1" applyBorder="1" applyAlignment="1">
      <alignment/>
    </xf>
    <xf numFmtId="0" fontId="1" fillId="0" borderId="0" xfId="1" applyFill="1" applyBorder="1" applyAlignment="1">
      <alignment horizontal="center"/>
    </xf>
    <xf numFmtId="0" fontId="1" fillId="0" borderId="0" xfId="1" applyFill="1" applyBorder="1" applyAlignment="1">
      <alignment/>
    </xf>
    <xf numFmtId="0" fontId="1" fillId="0" borderId="0" xfId="2" applyFill="1" applyBorder="1" applyAlignment="1">
      <alignment horizontal="center"/>
    </xf>
    <xf numFmtId="0" fontId="0" fillId="0" borderId="0" xfId="0" applyFill="1" applyBorder="1" applyAlignment="1">
      <alignment/>
    </xf>
    <xf numFmtId="0" fontId="0" fillId="0" borderId="0" xfId="0" applyFont="1" applyFill="1" applyBorder="1" applyAlignment="1">
      <alignment/>
    </xf>
    <xf numFmtId="0" fontId="7" fillId="0" borderId="0" xfId="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horizontal="right"/>
    </xf>
    <xf numFmtId="0" fontId="1" fillId="0" borderId="0" xfId="0" applyFont="1" applyFill="1" applyBorder="1" applyAlignment="1">
      <alignment/>
    </xf>
    <xf numFmtId="2" fontId="0" fillId="0" borderId="0" xfId="0" applyNumberFormat="1" applyFont="1" applyFill="1" applyBorder="1" applyAlignment="1">
      <alignment horizontal="right"/>
    </xf>
    <xf numFmtId="0" fontId="0" fillId="0" borderId="0" xfId="0" applyFont="1" applyFill="1" applyBorder="1" applyAlignment="1">
      <alignment horizontal="right"/>
    </xf>
    <xf numFmtId="2" fontId="1" fillId="0" borderId="0" xfId="0" applyNumberFormat="1" applyFont="1" applyFill="1" applyBorder="1" applyAlignment="1">
      <alignment horizontal="right"/>
    </xf>
    <xf numFmtId="0" fontId="0" fillId="0" borderId="0" xfId="0" applyFont="1" applyFill="1" applyBorder="1" applyAlignment="1">
      <alignment/>
    </xf>
    <xf numFmtId="0" fontId="0" fillId="0" borderId="0" xfId="5" applyFill="1" applyBorder="1" applyAlignment="1">
      <alignment horizontal="right"/>
    </xf>
    <xf numFmtId="0" fontId="9" fillId="0" borderId="0" xfId="3" applyFill="1" applyBorder="1" applyAlignment="1">
      <alignment horizontal="right"/>
    </xf>
    <xf numFmtId="0" fontId="0" fillId="0" borderId="0" xfId="0" applyFont="1" applyFill="1" applyBorder="1" applyAlignment="1">
      <alignment horizontal="left"/>
    </xf>
    <xf numFmtId="0" fontId="0" fillId="0" borderId="0" xfId="3" applyFont="1" applyFill="1" applyBorder="1" applyAlignment="1">
      <alignment horizontal="left"/>
    </xf>
    <xf numFmtId="0" fontId="1" fillId="0" borderId="0" xfId="1" applyFill="1" applyBorder="1" applyAlignment="1">
      <alignment horizontal="right"/>
    </xf>
    <xf numFmtId="0" fontId="0" fillId="0" borderId="0" xfId="3" applyFont="1" applyFill="1" applyBorder="1" applyAlignment="1">
      <alignment/>
    </xf>
    <xf numFmtId="0" fontId="8" fillId="36" borderId="37" xfId="0" applyFont="1" applyFill="1" applyBorder="1" applyAlignment="1">
      <alignment/>
    </xf>
    <xf numFmtId="0" fontId="8" fillId="36" borderId="38" xfId="0" applyFont="1" applyFill="1" applyBorder="1" applyAlignment="1">
      <alignment horizontal="right"/>
    </xf>
    <xf numFmtId="0" fontId="8" fillId="34" borderId="39" xfId="2" applyFont="1" applyFill="1" applyBorder="1" applyAlignment="1">
      <alignment horizontal="center"/>
    </xf>
    <xf numFmtId="0" fontId="8" fillId="37" borderId="40" xfId="0" applyFont="1" applyFill="1" applyBorder="1" applyAlignment="1">
      <alignment/>
    </xf>
    <xf numFmtId="0" fontId="8" fillId="37" borderId="41" xfId="0" applyFont="1" applyFill="1" applyBorder="1" applyAlignment="1">
      <alignment/>
    </xf>
    <xf numFmtId="0" fontId="8" fillId="4" borderId="40" xfId="0" applyFont="1" applyFill="1" applyBorder="1" applyAlignment="1">
      <alignment/>
    </xf>
    <xf numFmtId="0" fontId="8" fillId="4" borderId="37" xfId="0" applyFont="1" applyFill="1" applyBorder="1" applyAlignment="1">
      <alignment/>
    </xf>
    <xf numFmtId="0" fontId="8" fillId="4" borderId="41" xfId="0" applyFont="1" applyFill="1" applyBorder="1" applyAlignment="1">
      <alignment/>
    </xf>
    <xf numFmtId="0" fontId="8" fillId="33" borderId="40" xfId="0" applyFont="1" applyFill="1" applyBorder="1" applyAlignment="1">
      <alignment/>
    </xf>
    <xf numFmtId="0" fontId="8" fillId="33" borderId="37" xfId="0" applyFont="1" applyFill="1" applyBorder="1" applyAlignment="1">
      <alignment/>
    </xf>
    <xf numFmtId="0" fontId="8" fillId="36" borderId="32" xfId="0" applyFont="1" applyFill="1" applyBorder="1" applyAlignment="1">
      <alignment/>
    </xf>
    <xf numFmtId="0" fontId="0" fillId="34" borderId="42" xfId="0" applyFill="1" applyBorder="1" applyAlignment="1">
      <alignment horizontal="right"/>
    </xf>
    <xf numFmtId="0" fontId="1" fillId="35" borderId="33" xfId="0" applyFont="1" applyFill="1" applyBorder="1" applyAlignment="1">
      <alignment/>
    </xf>
    <xf numFmtId="2" fontId="0" fillId="35" borderId="33" xfId="0" applyNumberFormat="1" applyFont="1" applyFill="1" applyBorder="1" applyAlignment="1">
      <alignment horizontal="right"/>
    </xf>
    <xf numFmtId="0" fontId="0" fillId="34" borderId="33" xfId="0" applyFont="1" applyFill="1" applyBorder="1" applyAlignment="1">
      <alignment horizontal="right"/>
    </xf>
    <xf numFmtId="0" fontId="7" fillId="36" borderId="32" xfId="1" applyFont="1" applyFill="1" applyBorder="1" applyAlignment="1">
      <alignment/>
    </xf>
    <xf numFmtId="0" fontId="1" fillId="36" borderId="43" xfId="0" applyFont="1" applyFill="1" applyBorder="1" applyAlignment="1">
      <alignment/>
    </xf>
    <xf numFmtId="0" fontId="0" fillId="34" borderId="33" xfId="0" applyFill="1" applyBorder="1" applyAlignment="1">
      <alignment horizontal="right"/>
    </xf>
    <xf numFmtId="2" fontId="1" fillId="35" borderId="33" xfId="0" applyNumberFormat="1" applyFont="1" applyFill="1" applyBorder="1" applyAlignment="1">
      <alignment horizontal="right"/>
    </xf>
    <xf numFmtId="0" fontId="0" fillId="18" borderId="33" xfId="0" applyFont="1" applyFill="1" applyBorder="1" applyAlignment="1">
      <alignment/>
    </xf>
    <xf numFmtId="0" fontId="0" fillId="18" borderId="33" xfId="0" applyFont="1" applyFill="1" applyBorder="1" applyAlignment="1">
      <alignment horizontal="right"/>
    </xf>
    <xf numFmtId="0" fontId="0" fillId="34" borderId="33" xfId="5" applyFill="1" applyBorder="1" applyAlignment="1">
      <alignment horizontal="right"/>
    </xf>
    <xf numFmtId="0" fontId="9" fillId="34" borderId="33" xfId="3" applyFill="1" applyBorder="1" applyAlignment="1">
      <alignment horizontal="right"/>
    </xf>
    <xf numFmtId="0" fontId="0" fillId="18" borderId="33" xfId="0" applyFont="1" applyFill="1" applyBorder="1" applyAlignment="1">
      <alignment horizontal="left"/>
    </xf>
    <xf numFmtId="0" fontId="0" fillId="34" borderId="42" xfId="5" applyFill="1" applyBorder="1" applyAlignment="1">
      <alignment horizontal="right"/>
    </xf>
    <xf numFmtId="0" fontId="1" fillId="34" borderId="33" xfId="1" applyFill="1" applyBorder="1" applyAlignment="1">
      <alignment horizontal="right"/>
    </xf>
    <xf numFmtId="0" fontId="7" fillId="36" borderId="31" xfId="0" applyFont="1" applyFill="1" applyBorder="1" applyAlignment="1">
      <alignment/>
    </xf>
    <xf numFmtId="0" fontId="1" fillId="34" borderId="44" xfId="1" applyFill="1" applyBorder="1" applyAlignment="1">
      <alignment horizontal="right"/>
    </xf>
    <xf numFmtId="0" fontId="1" fillId="34" borderId="45" xfId="1" applyFill="1" applyBorder="1" applyAlignment="1">
      <alignment horizontal="right"/>
    </xf>
    <xf numFmtId="0" fontId="1" fillId="34" borderId="46" xfId="1" applyFill="1" applyBorder="1" applyAlignment="1">
      <alignment horizontal="right"/>
    </xf>
    <xf numFmtId="0" fontId="1" fillId="34" borderId="47" xfId="1" applyFill="1" applyBorder="1" applyAlignment="1">
      <alignment horizontal="left"/>
    </xf>
    <xf numFmtId="2" fontId="1" fillId="34" borderId="47" xfId="1" applyNumberFormat="1" applyFill="1" applyBorder="1" applyAlignment="1">
      <alignment/>
    </xf>
    <xf numFmtId="3" fontId="1" fillId="34" borderId="48" xfId="1" applyNumberFormat="1" applyFill="1" applyBorder="1" applyAlignment="1">
      <alignment horizontal="right"/>
    </xf>
    <xf numFmtId="2" fontId="1" fillId="34" borderId="49" xfId="1" applyNumberFormat="1" applyFill="1" applyBorder="1" applyAlignment="1">
      <alignment/>
    </xf>
    <xf numFmtId="2" fontId="1" fillId="34" borderId="50" xfId="1" applyNumberFormat="1" applyFill="1" applyBorder="1" applyAlignment="1">
      <alignment/>
    </xf>
    <xf numFmtId="2" fontId="1" fillId="34" borderId="51" xfId="1" applyNumberFormat="1" applyFill="1" applyBorder="1" applyAlignment="1">
      <alignment/>
    </xf>
    <xf numFmtId="2" fontId="1" fillId="34" borderId="45" xfId="1" applyNumberFormat="1" applyFill="1" applyBorder="1" applyAlignment="1">
      <alignment/>
    </xf>
    <xf numFmtId="0" fontId="7" fillId="36" borderId="30" xfId="0" applyFont="1" applyFill="1" applyBorder="1" applyAlignment="1">
      <alignment/>
    </xf>
    <xf numFmtId="0" fontId="0" fillId="32" borderId="24" xfId="0" applyFont="1" applyFill="1" applyBorder="1" applyAlignment="1">
      <alignment horizontal="left"/>
    </xf>
    <xf numFmtId="0" fontId="0" fillId="32" borderId="30" xfId="0" applyFont="1" applyFill="1" applyBorder="1" applyAlignment="1">
      <alignment horizontal="left"/>
    </xf>
    <xf numFmtId="0" fontId="0" fillId="33" borderId="11" xfId="0" applyFont="1" applyFill="1" applyBorder="1" applyAlignment="1">
      <alignment/>
    </xf>
    <xf numFmtId="3" fontId="0" fillId="34" borderId="11" xfId="0" applyNumberFormat="1" applyFont="1" applyFill="1" applyBorder="1" applyAlignment="1">
      <alignment/>
    </xf>
    <xf numFmtId="9" fontId="1" fillId="35" borderId="32" xfId="0" applyNumberFormat="1" applyFont="1" applyFill="1" applyBorder="1" applyAlignment="1">
      <alignment horizontal="right"/>
    </xf>
    <xf numFmtId="3" fontId="1" fillId="35" borderId="32" xfId="0" applyNumberFormat="1" applyFont="1" applyFill="1" applyBorder="1" applyAlignment="1">
      <alignment horizontal="right"/>
    </xf>
    <xf numFmtId="3" fontId="0" fillId="18" borderId="32" xfId="0" applyNumberFormat="1" applyFill="1" applyBorder="1" applyAlignment="1">
      <alignment horizontal="right"/>
    </xf>
    <xf numFmtId="3" fontId="0" fillId="34" borderId="11" xfId="5" applyNumberFormat="1" applyFill="1" applyBorder="1" applyAlignment="1">
      <alignment/>
    </xf>
    <xf numFmtId="3" fontId="9" fillId="34" borderId="11" xfId="3" applyNumberFormat="1" applyFill="1" applyBorder="1" applyAlignment="1">
      <alignment/>
    </xf>
    <xf numFmtId="3" fontId="0" fillId="34" borderId="12" xfId="5" applyNumberFormat="1" applyFont="1" applyFill="1" applyBorder="1" applyAlignment="1">
      <alignment/>
    </xf>
    <xf numFmtId="9" fontId="1" fillId="35" borderId="11" xfId="0" applyNumberFormat="1" applyFont="1" applyFill="1" applyBorder="1" applyAlignment="1">
      <alignment horizontal="right"/>
    </xf>
    <xf numFmtId="3" fontId="0" fillId="34" borderId="12" xfId="0" applyNumberFormat="1" applyFont="1" applyFill="1" applyBorder="1" applyAlignment="1">
      <alignment/>
    </xf>
    <xf numFmtId="0" fontId="1" fillId="33" borderId="28" xfId="0" applyFont="1" applyFill="1" applyBorder="1" applyAlignment="1">
      <alignment/>
    </xf>
    <xf numFmtId="0" fontId="0" fillId="34" borderId="28" xfId="0" applyFont="1" applyFill="1" applyBorder="1" applyAlignment="1">
      <alignment horizontal="right"/>
    </xf>
    <xf numFmtId="0" fontId="1" fillId="35" borderId="28" xfId="0" applyFont="1" applyFill="1" applyBorder="1" applyAlignment="1">
      <alignment/>
    </xf>
    <xf numFmtId="0" fontId="0" fillId="34" borderId="28" xfId="5" applyFill="1" applyBorder="1" applyAlignment="1">
      <alignment horizontal="right"/>
    </xf>
    <xf numFmtId="0" fontId="9" fillId="34" borderId="28" xfId="3" applyFill="1" applyBorder="1" applyAlignment="1">
      <alignment horizontal="right"/>
    </xf>
    <xf numFmtId="0" fontId="0" fillId="34" borderId="28" xfId="0" applyFill="1" applyBorder="1" applyAlignment="1">
      <alignment horizontal="right"/>
    </xf>
    <xf numFmtId="0" fontId="1" fillId="34" borderId="47" xfId="1" applyFill="1" applyBorder="1" applyAlignment="1">
      <alignment horizontal="right"/>
    </xf>
    <xf numFmtId="3" fontId="1" fillId="35" borderId="32" xfId="0" applyNumberFormat="1" applyFont="1" applyFill="1" applyBorder="1" applyAlignment="1">
      <alignment horizontal="right"/>
    </xf>
    <xf numFmtId="3" fontId="0" fillId="18" borderId="11" xfId="0" applyNumberFormat="1" applyFont="1" applyFill="1" applyBorder="1" applyAlignment="1">
      <alignment/>
    </xf>
    <xf numFmtId="3" fontId="1" fillId="34" borderId="11" xfId="1" applyNumberFormat="1" applyFill="1" applyBorder="1" applyAlignment="1">
      <alignment/>
    </xf>
    <xf numFmtId="3" fontId="0" fillId="33" borderId="0" xfId="3" applyNumberFormat="1" applyFont="1" applyFill="1" applyBorder="1" applyAlignment="1">
      <alignment/>
    </xf>
    <xf numFmtId="2" fontId="1" fillId="34" borderId="48" xfId="1" applyNumberFormat="1" applyFill="1" applyBorder="1" applyAlignment="1">
      <alignment/>
    </xf>
    <xf numFmtId="0" fontId="0" fillId="18" borderId="28" xfId="0" applyFont="1" applyFill="1" applyBorder="1" applyAlignment="1">
      <alignment horizontal="left"/>
    </xf>
    <xf numFmtId="0" fontId="0" fillId="18" borderId="28" xfId="0" applyFont="1" applyFill="1" applyBorder="1" applyAlignment="1">
      <alignment horizontal="right"/>
    </xf>
    <xf numFmtId="0" fontId="0" fillId="0" borderId="0" xfId="1" applyFont="1" applyFill="1" applyBorder="1" applyAlignment="1">
      <alignment horizontal="left"/>
    </xf>
    <xf numFmtId="3" fontId="0" fillId="32" borderId="30" xfId="0" applyNumberFormat="1" applyFont="1" applyFill="1" applyBorder="1" applyAlignment="1">
      <alignment/>
    </xf>
    <xf numFmtId="0" fontId="1" fillId="33" borderId="28" xfId="0" applyFont="1" applyFill="1" applyBorder="1" applyAlignment="1">
      <alignment/>
    </xf>
    <xf numFmtId="2" fontId="1" fillId="34" borderId="52" xfId="1" applyNumberFormat="1" applyFill="1" applyBorder="1" applyAlignment="1">
      <alignment/>
    </xf>
    <xf numFmtId="3" fontId="1" fillId="34" borderId="52" xfId="1" applyNumberFormat="1" applyFill="1" applyBorder="1" applyAlignment="1">
      <alignment/>
    </xf>
    <xf numFmtId="0" fontId="7" fillId="36" borderId="30" xfId="1" applyFont="1" applyFill="1" applyBorder="1" applyAlignment="1">
      <alignment/>
    </xf>
    <xf numFmtId="0" fontId="0" fillId="33" borderId="24" xfId="3" applyFont="1" applyFill="1" applyBorder="1" applyAlignment="1">
      <alignment/>
    </xf>
    <xf numFmtId="0" fontId="0" fillId="33" borderId="24" xfId="0" applyFill="1" applyBorder="1" applyAlignment="1">
      <alignment/>
    </xf>
    <xf numFmtId="0" fontId="7" fillId="36" borderId="24" xfId="0" applyFont="1" applyFill="1" applyBorder="1" applyAlignment="1">
      <alignment/>
    </xf>
    <xf numFmtId="0" fontId="1" fillId="33" borderId="20" xfId="0" applyFont="1" applyFill="1" applyBorder="1" applyAlignment="1">
      <alignment/>
    </xf>
    <xf numFmtId="0" fontId="0" fillId="34" borderId="20" xfId="0" applyFont="1" applyFill="1" applyBorder="1" applyAlignment="1">
      <alignment horizontal="right"/>
    </xf>
    <xf numFmtId="0" fontId="1" fillId="35" borderId="20" xfId="0" applyFont="1" applyFill="1" applyBorder="1" applyAlignment="1">
      <alignment/>
    </xf>
    <xf numFmtId="0" fontId="0" fillId="18" borderId="20" xfId="0" applyFont="1" applyFill="1" applyBorder="1" applyAlignment="1">
      <alignment horizontal="left"/>
    </xf>
    <xf numFmtId="0" fontId="0" fillId="18" borderId="20" xfId="0" applyFont="1" applyFill="1" applyBorder="1" applyAlignment="1">
      <alignment horizontal="right"/>
    </xf>
    <xf numFmtId="0" fontId="0" fillId="34" borderId="20" xfId="5" applyFill="1" applyBorder="1" applyAlignment="1">
      <alignment horizontal="right"/>
    </xf>
    <xf numFmtId="0" fontId="9" fillId="34" borderId="20" xfId="3" applyFill="1" applyBorder="1" applyAlignment="1">
      <alignment horizontal="right"/>
    </xf>
    <xf numFmtId="0" fontId="0" fillId="34" borderId="20" xfId="0" applyFill="1" applyBorder="1" applyAlignment="1">
      <alignment horizontal="right"/>
    </xf>
    <xf numFmtId="0" fontId="1" fillId="34" borderId="53" xfId="1" applyFill="1" applyBorder="1" applyAlignment="1">
      <alignment horizontal="right"/>
    </xf>
    <xf numFmtId="0" fontId="0" fillId="39" borderId="0" xfId="0" applyFill="1" applyBorder="1" applyAlignment="1">
      <alignment/>
    </xf>
    <xf numFmtId="0" fontId="0" fillId="39" borderId="54" xfId="0" applyFill="1" applyBorder="1" applyAlignment="1">
      <alignment/>
    </xf>
    <xf numFmtId="0" fontId="0" fillId="39" borderId="55" xfId="0" applyFill="1" applyBorder="1" applyAlignment="1">
      <alignment/>
    </xf>
    <xf numFmtId="0" fontId="0" fillId="39" borderId="24" xfId="0" applyFill="1" applyBorder="1" applyAlignment="1">
      <alignment/>
    </xf>
    <xf numFmtId="0" fontId="0" fillId="39" borderId="56" xfId="0" applyFill="1" applyBorder="1" applyAlignment="1">
      <alignment/>
    </xf>
    <xf numFmtId="0" fontId="0" fillId="39" borderId="53" xfId="0" applyFill="1" applyBorder="1" applyAlignment="1">
      <alignment/>
    </xf>
    <xf numFmtId="0" fontId="9" fillId="39" borderId="0" xfId="3" applyFont="1" applyFill="1" applyBorder="1" applyAlignment="1">
      <alignment horizontal="left"/>
    </xf>
    <xf numFmtId="0" fontId="1" fillId="39" borderId="0" xfId="0" applyFont="1" applyFill="1" applyBorder="1" applyAlignment="1">
      <alignment/>
    </xf>
    <xf numFmtId="0" fontId="0" fillId="39" borderId="0" xfId="0" applyFont="1" applyFill="1" applyBorder="1" applyAlignment="1">
      <alignment horizontal="left"/>
    </xf>
    <xf numFmtId="2" fontId="0" fillId="39" borderId="0" xfId="0" applyNumberFormat="1" applyFont="1" applyFill="1" applyBorder="1" applyAlignment="1">
      <alignment horizontal="left"/>
    </xf>
    <xf numFmtId="0" fontId="0" fillId="39" borderId="0" xfId="5" applyFont="1" applyFill="1" applyBorder="1" applyAlignment="1">
      <alignment horizontal="left"/>
    </xf>
    <xf numFmtId="2" fontId="1" fillId="39" borderId="0" xfId="0" applyNumberFormat="1" applyFont="1" applyFill="1" applyBorder="1" applyAlignment="1">
      <alignment horizontal="left"/>
    </xf>
    <xf numFmtId="0" fontId="0" fillId="39" borderId="0" xfId="3" applyFont="1" applyFill="1" applyBorder="1" applyAlignment="1">
      <alignment horizontal="left"/>
    </xf>
    <xf numFmtId="0" fontId="1" fillId="39" borderId="0" xfId="0" applyFont="1" applyFill="1" applyBorder="1" applyAlignment="1">
      <alignment horizontal="left"/>
    </xf>
    <xf numFmtId="0" fontId="0" fillId="39" borderId="0" xfId="0" applyFont="1" applyFill="1" applyBorder="1" applyAlignment="1">
      <alignment/>
    </xf>
    <xf numFmtId="0" fontId="1" fillId="39" borderId="54" xfId="0" applyFont="1" applyFill="1" applyBorder="1" applyAlignment="1">
      <alignment/>
    </xf>
    <xf numFmtId="2" fontId="0" fillId="39" borderId="56" xfId="0" applyNumberFormat="1" applyFont="1" applyFill="1" applyBorder="1" applyAlignment="1">
      <alignment horizontal="left"/>
    </xf>
    <xf numFmtId="0" fontId="1" fillId="39" borderId="57" xfId="0" applyFont="1" applyFill="1" applyBorder="1" applyAlignment="1">
      <alignment horizontal="center"/>
    </xf>
    <xf numFmtId="0" fontId="1" fillId="39" borderId="35" xfId="0" applyFont="1" applyFill="1" applyBorder="1" applyAlignment="1">
      <alignment horizontal="center"/>
    </xf>
    <xf numFmtId="0" fontId="11" fillId="32" borderId="58" xfId="0" applyFont="1" applyFill="1" applyBorder="1" applyAlignment="1">
      <alignment/>
    </xf>
    <xf numFmtId="0" fontId="11" fillId="32" borderId="33" xfId="0" applyFont="1" applyFill="1" applyBorder="1" applyAlignment="1">
      <alignment/>
    </xf>
    <xf numFmtId="0" fontId="11" fillId="32" borderId="44" xfId="0" applyFont="1" applyFill="1" applyBorder="1" applyAlignment="1">
      <alignment/>
    </xf>
    <xf numFmtId="0" fontId="0" fillId="32" borderId="46" xfId="0" applyFill="1" applyBorder="1" applyAlignment="1">
      <alignment/>
    </xf>
    <xf numFmtId="0" fontId="7" fillId="0" borderId="10" xfId="0" applyFont="1" applyBorder="1" applyAlignment="1">
      <alignment horizontal="left" vertical="center"/>
    </xf>
    <xf numFmtId="0" fontId="0" fillId="0" borderId="10" xfId="0" applyBorder="1" applyAlignment="1">
      <alignment horizontal="left" vertical="center"/>
    </xf>
    <xf numFmtId="0" fontId="12" fillId="0" borderId="10" xfId="0" applyFont="1" applyBorder="1" applyAlignment="1">
      <alignment horizontal="left" vertical="center"/>
    </xf>
    <xf numFmtId="0" fontId="5" fillId="0" borderId="10" xfId="55" applyBorder="1" applyAlignment="1" applyProtection="1">
      <alignment horizontal="left" vertical="center"/>
      <protection/>
    </xf>
    <xf numFmtId="0" fontId="0" fillId="0" borderId="10" xfId="0" applyFont="1" applyBorder="1" applyAlignment="1">
      <alignment horizontal="left" vertical="center"/>
    </xf>
    <xf numFmtId="0" fontId="0" fillId="0" borderId="10" xfId="0" applyFont="1" applyBorder="1" applyAlignment="1">
      <alignment horizontal="left" vertical="center" wrapText="1"/>
    </xf>
    <xf numFmtId="0" fontId="0" fillId="0" borderId="52" xfId="0" applyBorder="1" applyAlignment="1">
      <alignment/>
    </xf>
    <xf numFmtId="0" fontId="0" fillId="0" borderId="59" xfId="0" applyBorder="1" applyAlignment="1">
      <alignment wrapText="1"/>
    </xf>
    <xf numFmtId="0" fontId="0" fillId="0" borderId="59" xfId="0" applyBorder="1" applyAlignment="1">
      <alignment/>
    </xf>
    <xf numFmtId="3" fontId="0" fillId="37" borderId="29" xfId="3" applyNumberFormat="1" applyFont="1" applyFill="1" applyBorder="1" applyAlignment="1" applyProtection="1">
      <alignment/>
      <protection locked="0"/>
    </xf>
    <xf numFmtId="3" fontId="0" fillId="4" borderId="19" xfId="3" applyNumberFormat="1" applyFont="1" applyFill="1" applyBorder="1" applyAlignment="1" applyProtection="1">
      <alignment/>
      <protection locked="0"/>
    </xf>
    <xf numFmtId="3" fontId="0" fillId="37" borderId="29" xfId="0" applyNumberFormat="1" applyFont="1" applyFill="1" applyBorder="1" applyAlignment="1" applyProtection="1">
      <alignment/>
      <protection locked="0"/>
    </xf>
    <xf numFmtId="3" fontId="0" fillId="34" borderId="28" xfId="0" applyNumberFormat="1" applyFont="1" applyFill="1" applyBorder="1" applyAlignment="1" applyProtection="1">
      <alignment/>
      <protection locked="0"/>
    </xf>
    <xf numFmtId="3" fontId="0" fillId="34" borderId="11"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protection locked="0"/>
    </xf>
    <xf numFmtId="3" fontId="1" fillId="35" borderId="14" xfId="0" applyNumberFormat="1" applyFont="1" applyFill="1" applyBorder="1" applyAlignment="1" applyProtection="1">
      <alignment/>
      <protection locked="0"/>
    </xf>
    <xf numFmtId="9" fontId="1" fillId="35" borderId="28" xfId="0" applyNumberFormat="1" applyFont="1" applyFill="1" applyBorder="1" applyAlignment="1" applyProtection="1">
      <alignment horizontal="right"/>
      <protection locked="0"/>
    </xf>
    <xf numFmtId="2" fontId="1" fillId="35" borderId="14" xfId="0" applyNumberFormat="1" applyFont="1" applyFill="1" applyBorder="1" applyAlignment="1" applyProtection="1">
      <alignment horizontal="right"/>
      <protection locked="0"/>
    </xf>
    <xf numFmtId="3" fontId="1" fillId="35" borderId="28" xfId="0" applyNumberFormat="1" applyFont="1" applyFill="1" applyBorder="1" applyAlignment="1" applyProtection="1">
      <alignment horizontal="right"/>
      <protection locked="0"/>
    </xf>
    <xf numFmtId="3" fontId="0" fillId="18" borderId="28" xfId="0" applyNumberFormat="1" applyFont="1" applyFill="1" applyBorder="1" applyAlignment="1" applyProtection="1">
      <alignment/>
      <protection locked="0"/>
    </xf>
    <xf numFmtId="3" fontId="0" fillId="18" borderId="14" xfId="0" applyNumberFormat="1" applyFont="1" applyFill="1" applyBorder="1" applyAlignment="1" applyProtection="1">
      <alignment horizontal="left"/>
      <protection locked="0"/>
    </xf>
    <xf numFmtId="3" fontId="0" fillId="18" borderId="28" xfId="0" applyNumberFormat="1" applyFont="1" applyFill="1" applyBorder="1" applyAlignment="1" applyProtection="1">
      <alignment horizontal="right"/>
      <protection locked="0"/>
    </xf>
    <xf numFmtId="3" fontId="0" fillId="18" borderId="14" xfId="0" applyNumberFormat="1" applyFont="1" applyFill="1" applyBorder="1" applyAlignment="1" applyProtection="1">
      <alignment horizontal="right"/>
      <protection locked="0"/>
    </xf>
    <xf numFmtId="3" fontId="0" fillId="34" borderId="29" xfId="5" applyNumberFormat="1" applyFont="1" applyFill="1" applyBorder="1" applyAlignment="1" applyProtection="1">
      <alignment/>
      <protection locked="0"/>
    </xf>
    <xf numFmtId="3" fontId="0" fillId="34" borderId="12" xfId="5" applyNumberFormat="1" applyFont="1" applyFill="1" applyBorder="1" applyAlignment="1" applyProtection="1">
      <alignment horizontal="right"/>
      <protection locked="0"/>
    </xf>
    <xf numFmtId="3" fontId="0" fillId="18" borderId="28" xfId="0" applyNumberFormat="1" applyFill="1" applyBorder="1" applyAlignment="1" applyProtection="1">
      <alignment horizontal="left"/>
      <protection locked="0"/>
    </xf>
    <xf numFmtId="3" fontId="0" fillId="33" borderId="21" xfId="3" applyNumberFormat="1" applyFont="1" applyFill="1" applyBorder="1" applyAlignment="1" applyProtection="1">
      <alignment/>
      <protection locked="0"/>
    </xf>
    <xf numFmtId="3" fontId="0" fillId="33" borderId="19" xfId="3" applyNumberFormat="1" applyFont="1" applyFill="1" applyBorder="1" applyAlignment="1" applyProtection="1">
      <alignment/>
      <protection locked="0"/>
    </xf>
    <xf numFmtId="3" fontId="0" fillId="4" borderId="29" xfId="0" applyNumberFormat="1" applyFont="1" applyFill="1" applyBorder="1" applyAlignment="1" applyProtection="1">
      <alignment/>
      <protection locked="0"/>
    </xf>
    <xf numFmtId="3" fontId="0" fillId="34" borderId="20" xfId="0" applyNumberFormat="1" applyFont="1" applyFill="1" applyBorder="1" applyAlignment="1" applyProtection="1">
      <alignment/>
      <protection locked="0"/>
    </xf>
    <xf numFmtId="3" fontId="0" fillId="34" borderId="14" xfId="0" applyNumberFormat="1" applyFont="1" applyFill="1" applyBorder="1" applyAlignment="1" applyProtection="1">
      <alignment/>
      <protection locked="0"/>
    </xf>
    <xf numFmtId="3" fontId="0" fillId="34" borderId="10" xfId="0" applyNumberFormat="1" applyFont="1" applyFill="1" applyBorder="1" applyAlignment="1" applyProtection="1">
      <alignment/>
      <protection locked="0"/>
    </xf>
    <xf numFmtId="2" fontId="1" fillId="35" borderId="28" xfId="0" applyNumberFormat="1" applyFont="1" applyFill="1" applyBorder="1" applyAlignment="1" applyProtection="1">
      <alignment/>
      <protection locked="0"/>
    </xf>
    <xf numFmtId="3" fontId="1" fillId="35" borderId="20" xfId="0" applyNumberFormat="1" applyFont="1" applyFill="1" applyBorder="1" applyAlignment="1" applyProtection="1">
      <alignment/>
      <protection locked="0"/>
    </xf>
    <xf numFmtId="3" fontId="1" fillId="35" borderId="10" xfId="0" applyNumberFormat="1" applyFont="1" applyFill="1" applyBorder="1" applyAlignment="1" applyProtection="1">
      <alignment/>
      <protection locked="0"/>
    </xf>
    <xf numFmtId="2" fontId="1" fillId="35" borderId="20" xfId="0" applyNumberFormat="1" applyFont="1" applyFill="1" applyBorder="1" applyAlignment="1" applyProtection="1">
      <alignment horizontal="right"/>
      <protection locked="0"/>
    </xf>
    <xf numFmtId="2" fontId="1" fillId="35" borderId="10" xfId="0" applyNumberFormat="1" applyFont="1" applyFill="1" applyBorder="1" applyAlignment="1" applyProtection="1">
      <alignment horizontal="right"/>
      <protection locked="0"/>
    </xf>
    <xf numFmtId="3" fontId="0" fillId="18" borderId="20" xfId="0" applyNumberFormat="1" applyFill="1" applyBorder="1" applyAlignment="1" applyProtection="1">
      <alignment/>
      <protection locked="0"/>
    </xf>
    <xf numFmtId="3" fontId="0" fillId="18" borderId="14" xfId="0" applyNumberFormat="1" applyFont="1" applyFill="1" applyBorder="1" applyAlignment="1" applyProtection="1">
      <alignment/>
      <protection locked="0"/>
    </xf>
    <xf numFmtId="3" fontId="0" fillId="18" borderId="10" xfId="0" applyNumberFormat="1" applyFont="1" applyFill="1" applyBorder="1" applyAlignment="1" applyProtection="1">
      <alignment/>
      <protection locked="0"/>
    </xf>
    <xf numFmtId="3" fontId="0" fillId="18" borderId="20" xfId="0" applyNumberFormat="1" applyFill="1" applyBorder="1" applyAlignment="1" applyProtection="1">
      <alignment horizontal="right"/>
      <protection locked="0"/>
    </xf>
    <xf numFmtId="3" fontId="0" fillId="18" borderId="10" xfId="0" applyNumberFormat="1" applyFont="1" applyFill="1" applyBorder="1" applyAlignment="1" applyProtection="1">
      <alignment horizontal="right"/>
      <protection locked="0"/>
    </xf>
    <xf numFmtId="3" fontId="0" fillId="34" borderId="21" xfId="5" applyNumberFormat="1" applyFont="1" applyFill="1" applyBorder="1" applyAlignment="1" applyProtection="1">
      <alignment/>
      <protection locked="0"/>
    </xf>
    <xf numFmtId="3" fontId="0" fillId="34" borderId="19" xfId="5" applyNumberFormat="1" applyFont="1" applyFill="1" applyBorder="1" applyAlignment="1" applyProtection="1">
      <alignment/>
      <protection locked="0"/>
    </xf>
    <xf numFmtId="3" fontId="0" fillId="34" borderId="17" xfId="5" applyNumberFormat="1" applyFont="1" applyFill="1" applyBorder="1" applyAlignment="1" applyProtection="1">
      <alignment/>
      <protection locked="0"/>
    </xf>
    <xf numFmtId="3" fontId="0" fillId="18" borderId="28" xfId="0" applyNumberFormat="1" applyFont="1" applyFill="1" applyBorder="1" applyAlignment="1" applyProtection="1">
      <alignment horizontal="left"/>
      <protection locked="0"/>
    </xf>
    <xf numFmtId="3" fontId="0" fillId="33" borderId="29" xfId="0" applyNumberFormat="1" applyFont="1" applyFill="1" applyBorder="1" applyAlignment="1" applyProtection="1">
      <alignment/>
      <protection locked="0"/>
    </xf>
    <xf numFmtId="3" fontId="0" fillId="34" borderId="11" xfId="0" applyNumberFormat="1" applyFont="1" applyFill="1" applyBorder="1" applyAlignment="1" applyProtection="1">
      <alignment/>
      <protection locked="0"/>
    </xf>
    <xf numFmtId="3" fontId="1" fillId="35" borderId="11" xfId="0" applyNumberFormat="1" applyFont="1" applyFill="1" applyBorder="1" applyAlignment="1" applyProtection="1">
      <alignment/>
      <protection locked="0"/>
    </xf>
    <xf numFmtId="2" fontId="1" fillId="35" borderId="28" xfId="0" applyNumberFormat="1" applyFont="1" applyFill="1" applyBorder="1" applyAlignment="1" applyProtection="1">
      <alignment horizontal="right"/>
      <protection locked="0"/>
    </xf>
    <xf numFmtId="2" fontId="1" fillId="35" borderId="11" xfId="0" applyNumberFormat="1" applyFont="1" applyFill="1" applyBorder="1" applyAlignment="1" applyProtection="1">
      <alignment horizontal="right"/>
      <protection locked="0"/>
    </xf>
    <xf numFmtId="3" fontId="0" fillId="18" borderId="11" xfId="0" applyNumberFormat="1" applyFont="1" applyFill="1" applyBorder="1" applyAlignment="1" applyProtection="1">
      <alignment/>
      <protection locked="0"/>
    </xf>
    <xf numFmtId="3" fontId="0" fillId="18" borderId="11" xfId="0" applyNumberFormat="1" applyFont="1" applyFill="1" applyBorder="1" applyAlignment="1" applyProtection="1">
      <alignment horizontal="right"/>
      <protection locked="0"/>
    </xf>
    <xf numFmtId="3" fontId="0" fillId="34" borderId="12" xfId="5" applyNumberFormat="1" applyFont="1" applyFill="1" applyBorder="1" applyAlignment="1" applyProtection="1">
      <alignment/>
      <protection locked="0"/>
    </xf>
    <xf numFmtId="3" fontId="0" fillId="18" borderId="11" xfId="0" applyNumberFormat="1" applyFont="1" applyFill="1" applyBorder="1" applyAlignment="1" applyProtection="1">
      <alignment horizontal="left"/>
      <protection locked="0"/>
    </xf>
    <xf numFmtId="0" fontId="0" fillId="32" borderId="13" xfId="3" applyFont="1" applyFill="1" applyBorder="1" applyAlignment="1" applyProtection="1">
      <alignment/>
      <protection locked="0"/>
    </xf>
    <xf numFmtId="0" fontId="0" fillId="34" borderId="13" xfId="0" applyFont="1" applyFill="1" applyBorder="1" applyAlignment="1" applyProtection="1">
      <alignment horizontal="right"/>
      <protection locked="0"/>
    </xf>
    <xf numFmtId="0" fontId="1" fillId="35" borderId="13" xfId="0" applyFont="1" applyFill="1" applyBorder="1" applyAlignment="1" applyProtection="1">
      <alignment/>
      <protection locked="0"/>
    </xf>
    <xf numFmtId="2" fontId="1" fillId="35" borderId="13" xfId="0" applyNumberFormat="1" applyFont="1" applyFill="1" applyBorder="1" applyAlignment="1" applyProtection="1">
      <alignment horizontal="right"/>
      <protection locked="0"/>
    </xf>
    <xf numFmtId="0" fontId="0" fillId="18" borderId="13" xfId="0" applyFont="1" applyFill="1" applyBorder="1" applyAlignment="1" applyProtection="1">
      <alignment horizontal="left"/>
      <protection locked="0"/>
    </xf>
    <xf numFmtId="3" fontId="0" fillId="18" borderId="13" xfId="0" applyNumberFormat="1" applyFont="1" applyFill="1" applyBorder="1" applyAlignment="1" applyProtection="1">
      <alignment horizontal="right"/>
      <protection locked="0"/>
    </xf>
    <xf numFmtId="0" fontId="0" fillId="34" borderId="27" xfId="5" applyFill="1" applyBorder="1" applyAlignment="1" applyProtection="1">
      <alignment horizontal="right"/>
      <protection locked="0"/>
    </xf>
    <xf numFmtId="0" fontId="0" fillId="34" borderId="27" xfId="0" applyFill="1" applyBorder="1" applyAlignment="1" applyProtection="1">
      <alignment horizontal="right"/>
      <protection locked="0"/>
    </xf>
    <xf numFmtId="3" fontId="0" fillId="33" borderId="29" xfId="3" applyNumberFormat="1" applyFont="1" applyFill="1" applyBorder="1" applyAlignment="1" applyProtection="1">
      <alignment/>
      <protection locked="0"/>
    </xf>
    <xf numFmtId="0" fontId="0" fillId="33" borderId="28" xfId="3" applyFont="1" applyFill="1" applyBorder="1" applyAlignment="1" applyProtection="1">
      <alignment/>
      <protection locked="0"/>
    </xf>
    <xf numFmtId="0" fontId="0" fillId="33" borderId="20" xfId="0" applyFill="1" applyBorder="1" applyAlignment="1" applyProtection="1">
      <alignment/>
      <protection locked="0"/>
    </xf>
    <xf numFmtId="0" fontId="0" fillId="33" borderId="28" xfId="0" applyFill="1" applyBorder="1" applyAlignment="1" applyProtection="1">
      <alignment/>
      <protection locked="0"/>
    </xf>
    <xf numFmtId="3" fontId="0" fillId="33" borderId="28" xfId="3" applyNumberFormat="1" applyFont="1" applyFill="1" applyBorder="1" applyAlignment="1" applyProtection="1">
      <alignment/>
      <protection locked="0"/>
    </xf>
    <xf numFmtId="3" fontId="0" fillId="33" borderId="28" xfId="0" applyNumberFormat="1" applyFont="1" applyFill="1" applyBorder="1" applyAlignment="1" applyProtection="1">
      <alignment/>
      <protection locked="0"/>
    </xf>
    <xf numFmtId="3" fontId="0" fillId="33" borderId="3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0" fontId="0" fillId="32" borderId="42" xfId="0" applyFont="1" applyFill="1" applyBorder="1" applyAlignment="1" applyProtection="1">
      <alignment horizontal="left"/>
      <protection locked="0"/>
    </xf>
    <xf numFmtId="0" fontId="9" fillId="32" borderId="27" xfId="0" applyFont="1" applyFill="1" applyBorder="1" applyAlignment="1" applyProtection="1">
      <alignment horizontal="left"/>
      <protection locked="0"/>
    </xf>
    <xf numFmtId="0" fontId="0" fillId="32" borderId="33" xfId="3" applyFont="1" applyFill="1" applyBorder="1" applyAlignment="1" applyProtection="1">
      <alignment/>
      <protection locked="0"/>
    </xf>
    <xf numFmtId="0" fontId="0" fillId="32" borderId="33" xfId="0" applyFill="1" applyBorder="1" applyAlignment="1" applyProtection="1">
      <alignment/>
      <protection locked="0"/>
    </xf>
    <xf numFmtId="0" fontId="0" fillId="32" borderId="60" xfId="3" applyFont="1" applyFill="1" applyBorder="1" applyAlignment="1" applyProtection="1">
      <alignment/>
      <protection/>
    </xf>
    <xf numFmtId="0" fontId="0" fillId="32" borderId="25" xfId="0" applyFill="1" applyBorder="1" applyAlignment="1" applyProtection="1">
      <alignment/>
      <protection/>
    </xf>
    <xf numFmtId="0" fontId="0" fillId="32" borderId="26" xfId="0" applyFill="1" applyBorder="1" applyAlignment="1" applyProtection="1">
      <alignment/>
      <protection/>
    </xf>
    <xf numFmtId="0" fontId="1" fillId="0" borderId="13" xfId="0" applyFont="1" applyFill="1" applyBorder="1" applyAlignment="1" applyProtection="1">
      <alignment/>
      <protection locked="0"/>
    </xf>
    <xf numFmtId="0" fontId="0" fillId="0" borderId="13" xfId="0" applyFont="1" applyFill="1" applyBorder="1" applyAlignment="1" applyProtection="1">
      <alignment horizontal="left"/>
      <protection locked="0"/>
    </xf>
    <xf numFmtId="3" fontId="0" fillId="0" borderId="13" xfId="0" applyNumberFormat="1" applyFont="1" applyFill="1" applyBorder="1" applyAlignment="1" applyProtection="1">
      <alignment horizontal="right"/>
      <protection locked="0"/>
    </xf>
    <xf numFmtId="0" fontId="0" fillId="0" borderId="17" xfId="0" applyFill="1" applyBorder="1" applyAlignment="1" applyProtection="1">
      <alignment horizontal="right"/>
      <protection locked="0"/>
    </xf>
    <xf numFmtId="0" fontId="0" fillId="34" borderId="10" xfId="0" applyFont="1" applyFill="1" applyBorder="1" applyAlignment="1" applyProtection="1">
      <alignment horizontal="right"/>
      <protection locked="0"/>
    </xf>
    <xf numFmtId="3" fontId="0" fillId="4" borderId="19" xfId="3" applyNumberFormat="1" applyFont="1" applyFill="1" applyBorder="1" applyAlignment="1">
      <alignment/>
    </xf>
    <xf numFmtId="2" fontId="0" fillId="34" borderId="23" xfId="5" applyNumberFormat="1" applyFill="1" applyBorder="1" applyAlignment="1">
      <alignment/>
    </xf>
    <xf numFmtId="0" fontId="5" fillId="32" borderId="13" xfId="55" applyFill="1" applyBorder="1" applyAlignment="1" applyProtection="1">
      <alignment/>
      <protection/>
    </xf>
    <xf numFmtId="0" fontId="0" fillId="32" borderId="10" xfId="0" applyFont="1" applyFill="1" applyBorder="1" applyAlignment="1">
      <alignment horizontal="left"/>
    </xf>
    <xf numFmtId="0" fontId="5" fillId="36" borderId="40" xfId="58" applyFill="1" applyBorder="1" applyAlignment="1">
      <alignment/>
    </xf>
    <xf numFmtId="0" fontId="8" fillId="40" borderId="37" xfId="0" applyFont="1" applyFill="1" applyBorder="1" applyAlignment="1">
      <alignment/>
    </xf>
    <xf numFmtId="3" fontId="0" fillId="32" borderId="10" xfId="0" applyNumberFormat="1" applyFont="1" applyFill="1" applyBorder="1" applyAlignment="1">
      <alignment/>
    </xf>
    <xf numFmtId="0" fontId="0" fillId="32" borderId="10" xfId="0" applyFont="1" applyFill="1" applyBorder="1" applyAlignment="1">
      <alignment horizontal="right"/>
    </xf>
    <xf numFmtId="3" fontId="1" fillId="32" borderId="10" xfId="0" applyNumberFormat="1" applyFont="1" applyFill="1" applyBorder="1" applyAlignment="1">
      <alignment/>
    </xf>
    <xf numFmtId="0" fontId="1" fillId="32" borderId="10" xfId="0" applyFont="1" applyFill="1" applyBorder="1" applyAlignment="1">
      <alignment/>
    </xf>
    <xf numFmtId="2" fontId="1" fillId="32" borderId="10" xfId="0" applyNumberFormat="1" applyFont="1" applyFill="1" applyBorder="1" applyAlignment="1">
      <alignment horizontal="right"/>
    </xf>
    <xf numFmtId="0" fontId="0" fillId="32" borderId="10" xfId="0" applyFont="1" applyFill="1" applyBorder="1" applyAlignment="1">
      <alignment/>
    </xf>
    <xf numFmtId="3" fontId="0" fillId="32" borderId="10" xfId="0" applyNumberFormat="1" applyFont="1" applyFill="1" applyBorder="1" applyAlignment="1">
      <alignment horizontal="right"/>
    </xf>
    <xf numFmtId="3" fontId="0" fillId="32" borderId="10" xfId="5" applyNumberFormat="1" applyFont="1" applyFill="1" applyBorder="1" applyAlignment="1">
      <alignment/>
    </xf>
    <xf numFmtId="0" fontId="0" fillId="32" borderId="10" xfId="5" applyFill="1" applyBorder="1" applyAlignment="1">
      <alignment horizontal="right"/>
    </xf>
    <xf numFmtId="3" fontId="0" fillId="32" borderId="10" xfId="0" applyNumberFormat="1" applyFont="1" applyFill="1" applyBorder="1" applyAlignment="1">
      <alignment horizontal="left"/>
    </xf>
    <xf numFmtId="0" fontId="1" fillId="34" borderId="24" xfId="1" applyFill="1" applyBorder="1" applyAlignment="1">
      <alignment horizontal="right"/>
    </xf>
    <xf numFmtId="0" fontId="1" fillId="34" borderId="30" xfId="1" applyFill="1" applyBorder="1" applyAlignment="1">
      <alignment horizontal="right"/>
    </xf>
    <xf numFmtId="0" fontId="0" fillId="32" borderId="10" xfId="0" applyFill="1" applyBorder="1" applyAlignment="1">
      <alignment horizontal="right"/>
    </xf>
    <xf numFmtId="9" fontId="1" fillId="32" borderId="10" xfId="0" applyNumberFormat="1" applyFont="1" applyFill="1" applyBorder="1" applyAlignment="1">
      <alignment horizontal="right"/>
    </xf>
    <xf numFmtId="2" fontId="0" fillId="32" borderId="10" xfId="0" applyNumberFormat="1" applyFont="1" applyFill="1" applyBorder="1" applyAlignment="1">
      <alignment horizontal="right"/>
    </xf>
    <xf numFmtId="3" fontId="1" fillId="32" borderId="10" xfId="0" applyNumberFormat="1" applyFont="1" applyFill="1" applyBorder="1" applyAlignment="1">
      <alignment horizontal="right"/>
    </xf>
    <xf numFmtId="0" fontId="7" fillId="32" borderId="10" xfId="1" applyFont="1" applyFill="1" applyBorder="1" applyAlignment="1">
      <alignment/>
    </xf>
    <xf numFmtId="0" fontId="1" fillId="32" borderId="10" xfId="0" applyFont="1" applyFill="1" applyBorder="1" applyAlignment="1">
      <alignment/>
    </xf>
    <xf numFmtId="3" fontId="0" fillId="32" borderId="10" xfId="5" applyNumberFormat="1" applyFill="1" applyBorder="1" applyAlignment="1">
      <alignment/>
    </xf>
    <xf numFmtId="3" fontId="9" fillId="32" borderId="10" xfId="3" applyNumberFormat="1" applyFill="1" applyBorder="1" applyAlignment="1">
      <alignment/>
    </xf>
    <xf numFmtId="0" fontId="9" fillId="32" borderId="10" xfId="3" applyFill="1" applyBorder="1" applyAlignment="1">
      <alignment horizontal="right"/>
    </xf>
    <xf numFmtId="0" fontId="0" fillId="32" borderId="27" xfId="0" applyFont="1" applyFill="1" applyBorder="1" applyAlignment="1">
      <alignment horizontal="left" wrapText="1"/>
    </xf>
    <xf numFmtId="0" fontId="0" fillId="41" borderId="27" xfId="0" applyFont="1" applyFill="1" applyBorder="1" applyAlignment="1">
      <alignment horizontal="left" wrapText="1"/>
    </xf>
    <xf numFmtId="0" fontId="0" fillId="41" borderId="10" xfId="0" applyFont="1" applyFill="1" applyBorder="1" applyAlignment="1">
      <alignment horizontal="left" wrapText="1"/>
    </xf>
    <xf numFmtId="0" fontId="0" fillId="41" borderId="17" xfId="0" applyFont="1" applyFill="1" applyBorder="1" applyAlignment="1">
      <alignment horizontal="left" wrapText="1"/>
    </xf>
    <xf numFmtId="0" fontId="0" fillId="41" borderId="13" xfId="0" applyFont="1" applyFill="1" applyBorder="1" applyAlignment="1">
      <alignment horizontal="left" wrapText="1"/>
    </xf>
    <xf numFmtId="0" fontId="0" fillId="41" borderId="10" xfId="0" applyFont="1" applyFill="1" applyBorder="1" applyAlignment="1">
      <alignment/>
    </xf>
    <xf numFmtId="0" fontId="9" fillId="32" borderId="17" xfId="3" applyFont="1" applyFill="1" applyBorder="1" applyAlignment="1">
      <alignment horizontal="center"/>
    </xf>
    <xf numFmtId="0" fontId="9" fillId="32" borderId="17" xfId="3" applyFont="1" applyFill="1" applyBorder="1" applyAlignment="1">
      <alignment horizontal="left"/>
    </xf>
    <xf numFmtId="0" fontId="1" fillId="34" borderId="30" xfId="2" applyFont="1" applyFill="1" applyBorder="1" applyAlignment="1">
      <alignment horizontal="center"/>
    </xf>
    <xf numFmtId="3" fontId="0" fillId="37" borderId="29" xfId="3" applyNumberFormat="1" applyFont="1" applyFill="1" applyBorder="1" applyAlignment="1">
      <alignment/>
    </xf>
    <xf numFmtId="3" fontId="0" fillId="4" borderId="19" xfId="3" applyNumberFormat="1" applyFont="1" applyFill="1" applyBorder="1" applyAlignment="1">
      <alignment/>
    </xf>
    <xf numFmtId="9" fontId="0" fillId="10" borderId="22" xfId="3" applyNumberFormat="1" applyFont="1" applyFill="1" applyBorder="1" applyAlignment="1">
      <alignment/>
    </xf>
    <xf numFmtId="3" fontId="0" fillId="4" borderId="29" xfId="3" applyNumberFormat="1" applyFont="1" applyFill="1" applyBorder="1" applyAlignment="1">
      <alignment/>
    </xf>
    <xf numFmtId="3" fontId="0" fillId="33" borderId="21" xfId="3" applyNumberFormat="1" applyFont="1" applyFill="1" applyBorder="1" applyAlignment="1">
      <alignment/>
    </xf>
    <xf numFmtId="3" fontId="0" fillId="33" borderId="31" xfId="3" applyNumberFormat="1" applyFont="1" applyFill="1" applyBorder="1" applyAlignment="1">
      <alignment/>
    </xf>
    <xf numFmtId="3" fontId="0" fillId="33" borderId="36" xfId="3" applyNumberFormat="1" applyFont="1" applyFill="1" applyBorder="1" applyAlignment="1">
      <alignment/>
    </xf>
    <xf numFmtId="3" fontId="0" fillId="33" borderId="34" xfId="3" applyNumberFormat="1" applyFont="1" applyFill="1" applyBorder="1" applyAlignment="1">
      <alignment/>
    </xf>
    <xf numFmtId="3" fontId="0" fillId="32" borderId="10" xfId="3" applyNumberFormat="1" applyFont="1" applyFill="1" applyBorder="1" applyAlignment="1">
      <alignment/>
    </xf>
    <xf numFmtId="0" fontId="0" fillId="32" borderId="10" xfId="3" applyFont="1" applyFill="1" applyBorder="1" applyAlignment="1">
      <alignment horizontal="left"/>
    </xf>
    <xf numFmtId="0" fontId="0" fillId="32" borderId="10" xfId="3" applyFont="1" applyFill="1" applyBorder="1" applyAlignment="1">
      <alignment horizontal="left" wrapText="1"/>
    </xf>
    <xf numFmtId="0" fontId="0" fillId="0" borderId="0" xfId="3" applyFont="1" applyFill="1" applyBorder="1" applyAlignment="1">
      <alignment horizontal="left"/>
    </xf>
    <xf numFmtId="3" fontId="0" fillId="42" borderId="29" xfId="3" applyNumberFormat="1" applyFont="1" applyFill="1" applyBorder="1" applyAlignment="1">
      <alignment/>
    </xf>
    <xf numFmtId="3" fontId="0" fillId="33" borderId="29" xfId="3" applyNumberFormat="1" applyFont="1" applyFill="1" applyBorder="1" applyAlignment="1">
      <alignment/>
    </xf>
    <xf numFmtId="3" fontId="0" fillId="37" borderId="29" xfId="0" applyNumberFormat="1" applyFont="1" applyFill="1" applyBorder="1" applyAlignment="1">
      <alignment/>
    </xf>
    <xf numFmtId="3" fontId="0" fillId="38" borderId="11" xfId="3" applyNumberFormat="1" applyFont="1" applyFill="1" applyBorder="1" applyAlignment="1">
      <alignment/>
    </xf>
    <xf numFmtId="0" fontId="0" fillId="32" borderId="19" xfId="0" applyFont="1" applyFill="1" applyBorder="1" applyAlignment="1">
      <alignment/>
    </xf>
    <xf numFmtId="0" fontId="1" fillId="43" borderId="30" xfId="2" applyFont="1" applyFill="1" applyBorder="1" applyAlignment="1">
      <alignment horizontal="center"/>
    </xf>
    <xf numFmtId="3" fontId="0" fillId="44" borderId="11" xfId="3" applyNumberFormat="1" applyFont="1" applyFill="1" applyBorder="1" applyAlignment="1">
      <alignment/>
    </xf>
    <xf numFmtId="0" fontId="0" fillId="41" borderId="19" xfId="0" applyFont="1" applyFill="1" applyBorder="1" applyAlignment="1">
      <alignment/>
    </xf>
    <xf numFmtId="3" fontId="0" fillId="45" borderId="29" xfId="0" applyNumberFormat="1" applyFont="1" applyFill="1" applyBorder="1" applyAlignment="1">
      <alignment/>
    </xf>
    <xf numFmtId="3" fontId="0" fillId="42" borderId="19" xfId="3" applyNumberFormat="1" applyFont="1" applyFill="1" applyBorder="1" applyAlignment="1">
      <alignment/>
    </xf>
    <xf numFmtId="9" fontId="0" fillId="46" borderId="22" xfId="3" applyNumberFormat="1" applyFont="1" applyFill="1" applyBorder="1" applyAlignment="1">
      <alignment/>
    </xf>
    <xf numFmtId="0" fontId="0" fillId="32" borderId="10" xfId="0" applyFont="1" applyFill="1" applyBorder="1" applyAlignment="1">
      <alignment wrapText="1"/>
    </xf>
    <xf numFmtId="3" fontId="0" fillId="4" borderId="12" xfId="3" applyNumberFormat="1" applyFont="1" applyFill="1" applyBorder="1" applyAlignment="1">
      <alignment/>
    </xf>
    <xf numFmtId="0" fontId="9" fillId="32" borderId="17" xfId="0" applyFont="1" applyFill="1" applyBorder="1" applyAlignment="1">
      <alignment horizontal="center"/>
    </xf>
    <xf numFmtId="3" fontId="0" fillId="33" borderId="21" xfId="0" applyNumberFormat="1" applyFont="1" applyFill="1" applyBorder="1" applyAlignment="1">
      <alignment/>
    </xf>
    <xf numFmtId="3" fontId="0" fillId="33" borderId="31" xfId="0" applyNumberFormat="1" applyFont="1" applyFill="1" applyBorder="1" applyAlignment="1">
      <alignment/>
    </xf>
    <xf numFmtId="3" fontId="0" fillId="33" borderId="29" xfId="0" applyNumberFormat="1" applyFont="1" applyFill="1" applyBorder="1" applyAlignment="1">
      <alignment/>
    </xf>
    <xf numFmtId="3" fontId="0" fillId="32" borderId="10" xfId="0" applyNumberFormat="1" applyFont="1" applyFill="1" applyBorder="1" applyAlignment="1">
      <alignment/>
    </xf>
    <xf numFmtId="0" fontId="0" fillId="32" borderId="10" xfId="0" applyFont="1" applyFill="1" applyBorder="1" applyAlignment="1">
      <alignment horizontal="left"/>
    </xf>
    <xf numFmtId="0" fontId="0" fillId="0" borderId="0" xfId="0" applyFont="1" applyFill="1" applyBorder="1" applyAlignment="1">
      <alignment horizontal="left"/>
    </xf>
    <xf numFmtId="4" fontId="0" fillId="42" borderId="19" xfId="3" applyNumberFormat="1" applyFont="1" applyFill="1" applyBorder="1" applyAlignment="1">
      <alignment/>
    </xf>
    <xf numFmtId="3" fontId="0" fillId="29" borderId="21" xfId="0" applyNumberFormat="1" applyFont="1" applyFill="1" applyBorder="1" applyAlignment="1">
      <alignment/>
    </xf>
    <xf numFmtId="3" fontId="0" fillId="29" borderId="31" xfId="0" applyNumberFormat="1" applyFont="1" applyFill="1" applyBorder="1" applyAlignment="1">
      <alignment/>
    </xf>
    <xf numFmtId="3" fontId="0" fillId="29" borderId="29" xfId="0" applyNumberFormat="1" applyFont="1" applyFill="1" applyBorder="1" applyAlignment="1">
      <alignment/>
    </xf>
    <xf numFmtId="4" fontId="0" fillId="42" borderId="12" xfId="3" applyNumberFormat="1" applyFont="1" applyFill="1" applyBorder="1" applyAlignment="1">
      <alignment/>
    </xf>
    <xf numFmtId="3" fontId="0" fillId="33" borderId="10" xfId="3" applyNumberFormat="1" applyFont="1" applyFill="1" applyBorder="1" applyAlignment="1">
      <alignment/>
    </xf>
    <xf numFmtId="3" fontId="0" fillId="47" borderId="13" xfId="3" applyNumberFormat="1" applyFont="1" applyFill="1" applyBorder="1" applyAlignment="1">
      <alignment/>
    </xf>
    <xf numFmtId="0" fontId="0" fillId="41" borderId="10" xfId="0" applyFont="1" applyFill="1" applyBorder="1" applyAlignment="1" applyProtection="1">
      <alignment horizontal="left"/>
      <protection locked="0"/>
    </xf>
    <xf numFmtId="0" fontId="9" fillId="41" borderId="10" xfId="0" applyFont="1" applyFill="1" applyBorder="1" applyAlignment="1">
      <alignment horizontal="center"/>
    </xf>
    <xf numFmtId="0" fontId="9" fillId="41" borderId="10" xfId="3" applyFont="1" applyFill="1" applyBorder="1" applyAlignment="1">
      <alignment horizontal="left"/>
    </xf>
    <xf numFmtId="3" fontId="0" fillId="45" borderId="10" xfId="3" applyNumberFormat="1" applyFont="1" applyFill="1" applyBorder="1" applyAlignment="1" applyProtection="1">
      <alignment/>
      <protection locked="0"/>
    </xf>
    <xf numFmtId="3" fontId="0" fillId="42" borderId="10" xfId="3" applyNumberFormat="1" applyFont="1" applyFill="1" applyBorder="1" applyAlignment="1" applyProtection="1">
      <alignment/>
      <protection locked="0"/>
    </xf>
    <xf numFmtId="9" fontId="0" fillId="46" borderId="10" xfId="3" applyNumberFormat="1" applyFont="1" applyFill="1" applyBorder="1" applyAlignment="1">
      <alignment/>
    </xf>
    <xf numFmtId="3" fontId="0" fillId="42" borderId="10" xfId="3" applyNumberFormat="1" applyFont="1" applyFill="1" applyBorder="1" applyAlignment="1" applyProtection="1">
      <alignment/>
      <protection locked="0"/>
    </xf>
    <xf numFmtId="3" fontId="0" fillId="29" borderId="10" xfId="3" applyNumberFormat="1" applyFont="1" applyFill="1" applyBorder="1" applyAlignment="1" applyProtection="1">
      <alignment/>
      <protection locked="0"/>
    </xf>
    <xf numFmtId="3" fontId="0" fillId="47" borderId="16" xfId="0" applyNumberFormat="1" applyFont="1" applyFill="1" applyBorder="1" applyAlignment="1" applyProtection="1">
      <alignment/>
      <protection/>
    </xf>
    <xf numFmtId="3" fontId="0" fillId="41" borderId="15" xfId="0" applyNumberFormat="1" applyFont="1" applyFill="1" applyBorder="1" applyAlignment="1">
      <alignment/>
    </xf>
    <xf numFmtId="0" fontId="0" fillId="41" borderId="15" xfId="0" applyFont="1" applyFill="1" applyBorder="1" applyAlignment="1">
      <alignment horizontal="left"/>
    </xf>
    <xf numFmtId="0" fontId="0" fillId="48" borderId="0" xfId="0" applyFont="1" applyFill="1" applyBorder="1" applyAlignment="1">
      <alignment horizontal="left"/>
    </xf>
    <xf numFmtId="0" fontId="9" fillId="41" borderId="10" xfId="0" applyFont="1" applyFill="1" applyBorder="1" applyAlignment="1">
      <alignment horizontal="left"/>
    </xf>
    <xf numFmtId="3" fontId="0" fillId="45" borderId="10" xfId="0" applyNumberFormat="1" applyFont="1" applyFill="1" applyBorder="1" applyAlignment="1">
      <alignment/>
    </xf>
    <xf numFmtId="4" fontId="0" fillId="42" borderId="10" xfId="3" applyNumberFormat="1" applyFont="1" applyFill="1" applyBorder="1" applyAlignment="1">
      <alignment/>
    </xf>
    <xf numFmtId="3" fontId="0" fillId="42" borderId="10" xfId="3" applyNumberFormat="1" applyFont="1" applyFill="1" applyBorder="1" applyAlignment="1">
      <alignment/>
    </xf>
    <xf numFmtId="3" fontId="0" fillId="29" borderId="10" xfId="0" applyNumberFormat="1" applyFont="1" applyFill="1" applyBorder="1" applyAlignment="1">
      <alignment/>
    </xf>
    <xf numFmtId="3" fontId="0" fillId="41" borderId="10" xfId="0" applyNumberFormat="1" applyFont="1" applyFill="1" applyBorder="1" applyAlignment="1">
      <alignment/>
    </xf>
    <xf numFmtId="0" fontId="0" fillId="41" borderId="10" xfId="0" applyFont="1" applyFill="1" applyBorder="1" applyAlignment="1">
      <alignment horizontal="left"/>
    </xf>
    <xf numFmtId="0" fontId="0" fillId="48" borderId="10" xfId="0" applyFont="1" applyFill="1" applyBorder="1" applyAlignment="1">
      <alignment horizontal="left"/>
    </xf>
    <xf numFmtId="0" fontId="9" fillId="41" borderId="17" xfId="0" applyFont="1" applyFill="1" applyBorder="1" applyAlignment="1">
      <alignment horizontal="center"/>
    </xf>
    <xf numFmtId="0" fontId="9" fillId="41" borderId="17" xfId="0" applyFont="1" applyFill="1" applyBorder="1" applyAlignment="1">
      <alignment horizontal="left"/>
    </xf>
    <xf numFmtId="3" fontId="0" fillId="45" borderId="21" xfId="0" applyNumberFormat="1" applyFont="1" applyFill="1" applyBorder="1" applyAlignment="1">
      <alignment/>
    </xf>
    <xf numFmtId="3" fontId="0" fillId="47" borderId="10" xfId="0" applyNumberFormat="1" applyFont="1" applyFill="1" applyBorder="1" applyAlignment="1" applyProtection="1">
      <alignment/>
      <protection/>
    </xf>
    <xf numFmtId="0" fontId="0" fillId="49" borderId="61" xfId="0" applyFont="1" applyFill="1" applyBorder="1" applyAlignment="1">
      <alignment/>
    </xf>
    <xf numFmtId="0" fontId="9" fillId="50" borderId="62" xfId="0" applyFont="1" applyFill="1" applyBorder="1" applyAlignment="1">
      <alignment horizontal="center"/>
    </xf>
    <xf numFmtId="0" fontId="9" fillId="49" borderId="62" xfId="0" applyFont="1" applyFill="1" applyBorder="1" applyAlignment="1">
      <alignment horizontal="left"/>
    </xf>
    <xf numFmtId="0" fontId="0" fillId="50" borderId="63" xfId="0" applyFont="1" applyFill="1" applyBorder="1" applyAlignment="1">
      <alignment horizontal="left"/>
    </xf>
    <xf numFmtId="207" fontId="0" fillId="51" borderId="64" xfId="0" applyNumberFormat="1" applyFont="1" applyFill="1" applyBorder="1" applyAlignment="1">
      <alignment/>
    </xf>
    <xf numFmtId="207" fontId="0" fillId="51" borderId="65" xfId="0" applyNumberFormat="1" applyFont="1" applyFill="1" applyBorder="1" applyAlignment="1">
      <alignment/>
    </xf>
    <xf numFmtId="207" fontId="0" fillId="52" borderId="61" xfId="67" applyNumberFormat="1" applyFont="1" applyFill="1" applyBorder="1" applyAlignment="1" applyProtection="1">
      <alignment/>
      <protection/>
    </xf>
    <xf numFmtId="9" fontId="0" fillId="53" borderId="66" xfId="67" applyNumberFormat="1" applyFont="1" applyFill="1" applyBorder="1" applyAlignment="1" applyProtection="1">
      <alignment/>
      <protection/>
    </xf>
    <xf numFmtId="207" fontId="0" fillId="54" borderId="67" xfId="67" applyNumberFormat="1" applyFont="1" applyFill="1" applyBorder="1" applyAlignment="1" applyProtection="1">
      <alignment/>
      <protection/>
    </xf>
    <xf numFmtId="207" fontId="0" fillId="54" borderId="62" xfId="67" applyNumberFormat="1" applyFont="1" applyFill="1" applyBorder="1" applyAlignment="1" applyProtection="1">
      <alignment/>
      <protection/>
    </xf>
    <xf numFmtId="207" fontId="0" fillId="55" borderId="68" xfId="67" applyNumberFormat="1" applyFont="1" applyFill="1" applyBorder="1" applyAlignment="1" applyProtection="1">
      <alignment/>
      <protection/>
    </xf>
    <xf numFmtId="207" fontId="0" fillId="56" borderId="69" xfId="67" applyNumberFormat="1" applyFont="1" applyFill="1" applyBorder="1" applyAlignment="1" applyProtection="1">
      <alignment/>
      <protection/>
    </xf>
    <xf numFmtId="207" fontId="0" fillId="56" borderId="70" xfId="67" applyNumberFormat="1" applyFont="1" applyFill="1" applyBorder="1" applyAlignment="1" applyProtection="1">
      <alignment/>
      <protection/>
    </xf>
    <xf numFmtId="207" fontId="0" fillId="57" borderId="17" xfId="0" applyNumberFormat="1" applyFont="1" applyFill="1" applyBorder="1" applyAlignment="1">
      <alignment/>
    </xf>
    <xf numFmtId="0" fontId="0" fillId="57" borderId="17" xfId="0" applyFont="1" applyFill="1" applyBorder="1" applyAlignment="1">
      <alignment horizontal="left"/>
    </xf>
    <xf numFmtId="3" fontId="0" fillId="29" borderId="31" xfId="3" applyNumberFormat="1" applyFont="1" applyFill="1" applyBorder="1" applyAlignment="1">
      <alignment/>
    </xf>
    <xf numFmtId="0" fontId="9" fillId="57" borderId="62" xfId="67" applyNumberFormat="1" applyFont="1" applyFill="1" applyBorder="1" applyAlignment="1" applyProtection="1">
      <alignment horizontal="center"/>
      <protection/>
    </xf>
    <xf numFmtId="0" fontId="0" fillId="57" borderId="63" xfId="0" applyFont="1" applyFill="1" applyBorder="1" applyAlignment="1">
      <alignment horizontal="left" wrapText="1"/>
    </xf>
    <xf numFmtId="0" fontId="1" fillId="58" borderId="69" xfId="43" applyNumberFormat="1" applyFont="1" applyFill="1" applyBorder="1" applyAlignment="1" applyProtection="1">
      <alignment horizontal="center"/>
      <protection/>
    </xf>
    <xf numFmtId="9" fontId="0" fillId="53" borderId="71" xfId="67" applyNumberFormat="1" applyFont="1" applyFill="1" applyBorder="1" applyAlignment="1" applyProtection="1">
      <alignment/>
      <protection/>
    </xf>
    <xf numFmtId="207" fontId="0" fillId="54" borderId="72" xfId="67" applyNumberFormat="1" applyFont="1" applyFill="1" applyBorder="1" applyAlignment="1" applyProtection="1">
      <alignment/>
      <protection/>
    </xf>
    <xf numFmtId="207" fontId="0" fillId="55" borderId="73" xfId="67" applyNumberFormat="1" applyFont="1" applyFill="1" applyBorder="1" applyAlignment="1" applyProtection="1">
      <alignment/>
      <protection/>
    </xf>
    <xf numFmtId="207" fontId="0" fillId="56" borderId="74" xfId="67" applyNumberFormat="1" applyFont="1" applyFill="1" applyBorder="1" applyAlignment="1" applyProtection="1">
      <alignment/>
      <protection/>
    </xf>
    <xf numFmtId="207" fontId="0" fillId="56" borderId="75" xfId="67" applyNumberFormat="1" applyFont="1" applyFill="1" applyBorder="1" applyAlignment="1" applyProtection="1">
      <alignment/>
      <protection/>
    </xf>
    <xf numFmtId="207" fontId="0" fillId="57" borderId="10" xfId="0" applyNumberFormat="1" applyFont="1" applyFill="1" applyBorder="1" applyAlignment="1">
      <alignment/>
    </xf>
    <xf numFmtId="0" fontId="0" fillId="57" borderId="10" xfId="0" applyFont="1" applyFill="1" applyBorder="1" applyAlignment="1">
      <alignment horizontal="left"/>
    </xf>
    <xf numFmtId="3" fontId="0" fillId="29" borderId="21" xfId="3" applyNumberFormat="1" applyFont="1" applyFill="1" applyBorder="1" applyAlignment="1">
      <alignment/>
    </xf>
    <xf numFmtId="3" fontId="0" fillId="29" borderId="29" xfId="3" applyNumberFormat="1" applyFont="1" applyFill="1" applyBorder="1" applyAlignment="1">
      <alignment/>
    </xf>
    <xf numFmtId="0" fontId="0" fillId="57" borderId="76" xfId="0" applyFont="1" applyFill="1" applyBorder="1" applyAlignment="1">
      <alignment/>
    </xf>
    <xf numFmtId="0" fontId="9" fillId="57" borderId="62" xfId="0" applyFont="1" applyFill="1" applyBorder="1" applyAlignment="1">
      <alignment horizontal="left"/>
    </xf>
    <xf numFmtId="207" fontId="0" fillId="59" borderId="77" xfId="67" applyNumberFormat="1" applyFont="1" applyFill="1" applyBorder="1" applyAlignment="1" applyProtection="1">
      <alignment/>
      <protection/>
    </xf>
    <xf numFmtId="207" fontId="0" fillId="52" borderId="65" xfId="67" applyNumberFormat="1" applyFont="1" applyFill="1" applyBorder="1" applyAlignment="1" applyProtection="1">
      <alignment/>
      <protection/>
    </xf>
    <xf numFmtId="207" fontId="0" fillId="54" borderId="64" xfId="67" applyNumberFormat="1" applyFont="1" applyFill="1" applyBorder="1" applyAlignment="1" applyProtection="1">
      <alignment/>
      <protection/>
    </xf>
    <xf numFmtId="207" fontId="0" fillId="60" borderId="78" xfId="67" applyNumberFormat="1" applyFont="1" applyFill="1" applyBorder="1" applyAlignment="1" applyProtection="1">
      <alignment/>
      <protection/>
    </xf>
    <xf numFmtId="207" fontId="0" fillId="57" borderId="10" xfId="0" applyNumberFormat="1" applyFont="1" applyFill="1" applyBorder="1" applyAlignment="1">
      <alignment horizontal="center"/>
    </xf>
    <xf numFmtId="0" fontId="15" fillId="57" borderId="10" xfId="57" applyFont="1" applyFill="1" applyBorder="1" applyAlignment="1" applyProtection="1">
      <alignment horizontal="left"/>
      <protection locked="0"/>
    </xf>
    <xf numFmtId="0" fontId="0" fillId="57" borderId="10" xfId="0" applyFont="1" applyFill="1" applyBorder="1" applyAlignment="1">
      <alignment horizontal="left" wrapText="1"/>
    </xf>
    <xf numFmtId="0" fontId="1" fillId="58" borderId="79" xfId="43" applyNumberFormat="1" applyFont="1" applyFill="1" applyBorder="1" applyAlignment="1" applyProtection="1">
      <alignment horizontal="center"/>
      <protection/>
    </xf>
    <xf numFmtId="0" fontId="0" fillId="0" borderId="80" xfId="0" applyFont="1" applyFill="1" applyBorder="1" applyAlignment="1">
      <alignment horizontal="left"/>
    </xf>
    <xf numFmtId="207" fontId="0" fillId="51" borderId="10" xfId="0" applyNumberFormat="1" applyFont="1" applyFill="1" applyBorder="1" applyAlignment="1">
      <alignment/>
    </xf>
    <xf numFmtId="207" fontId="0" fillId="52" borderId="10" xfId="67" applyNumberFormat="1" applyFont="1" applyFill="1" applyBorder="1" applyAlignment="1" applyProtection="1">
      <alignment/>
      <protection/>
    </xf>
    <xf numFmtId="207" fontId="0" fillId="54" borderId="10" xfId="67" applyNumberFormat="1" applyFont="1" applyFill="1" applyBorder="1" applyAlignment="1" applyProtection="1">
      <alignment/>
      <protection/>
    </xf>
    <xf numFmtId="207" fontId="0" fillId="55" borderId="78" xfId="67" applyNumberFormat="1" applyFont="1" applyFill="1" applyBorder="1" applyAlignment="1" applyProtection="1">
      <alignment/>
      <protection/>
    </xf>
    <xf numFmtId="0" fontId="0" fillId="57" borderId="13" xfId="0" applyFont="1" applyFill="1" applyBorder="1" applyAlignment="1">
      <alignment horizontal="left"/>
    </xf>
    <xf numFmtId="0" fontId="0" fillId="0" borderId="14" xfId="0" applyFont="1" applyFill="1" applyBorder="1" applyAlignment="1">
      <alignment horizontal="left"/>
    </xf>
    <xf numFmtId="0" fontId="0" fillId="0" borderId="10" xfId="0" applyFont="1" applyFill="1" applyBorder="1" applyAlignment="1">
      <alignment horizontal="left"/>
    </xf>
    <xf numFmtId="0" fontId="0" fillId="57" borderId="27" xfId="0" applyFont="1" applyFill="1" applyBorder="1" applyAlignment="1">
      <alignment horizontal="left"/>
    </xf>
    <xf numFmtId="0" fontId="1" fillId="43" borderId="79" xfId="2" applyFont="1" applyFill="1" applyBorder="1" applyAlignment="1">
      <alignment horizontal="center"/>
    </xf>
    <xf numFmtId="3" fontId="0" fillId="41" borderId="17" xfId="0" applyNumberFormat="1" applyFont="1" applyFill="1" applyBorder="1" applyAlignment="1">
      <alignment/>
    </xf>
    <xf numFmtId="0" fontId="0" fillId="41" borderId="17" xfId="0" applyFont="1" applyFill="1" applyBorder="1" applyAlignment="1">
      <alignment horizontal="left"/>
    </xf>
    <xf numFmtId="0" fontId="1" fillId="43" borderId="0" xfId="2" applyFont="1" applyFill="1" applyBorder="1" applyAlignment="1">
      <alignment horizontal="center"/>
    </xf>
    <xf numFmtId="3" fontId="0" fillId="45" borderId="22" xfId="0" applyNumberFormat="1" applyFont="1" applyFill="1" applyBorder="1" applyAlignment="1">
      <alignment/>
    </xf>
    <xf numFmtId="3" fontId="0" fillId="45" borderId="26" xfId="0" applyNumberFormat="1" applyFont="1" applyFill="1" applyBorder="1" applyAlignment="1">
      <alignment/>
    </xf>
    <xf numFmtId="0" fontId="0" fillId="50" borderId="62" xfId="0" applyFont="1" applyFill="1" applyBorder="1" applyAlignment="1">
      <alignment horizontal="left"/>
    </xf>
    <xf numFmtId="0" fontId="1" fillId="58" borderId="70" xfId="43" applyNumberFormat="1" applyFont="1" applyFill="1" applyBorder="1" applyAlignment="1" applyProtection="1">
      <alignment horizontal="center"/>
      <protection/>
    </xf>
    <xf numFmtId="9" fontId="0" fillId="53" borderId="10" xfId="67" applyNumberFormat="1" applyFont="1" applyFill="1" applyBorder="1" applyAlignment="1" applyProtection="1">
      <alignment/>
      <protection/>
    </xf>
    <xf numFmtId="207" fontId="0" fillId="55" borderId="10" xfId="67" applyNumberFormat="1" applyFont="1" applyFill="1" applyBorder="1" applyAlignment="1" applyProtection="1">
      <alignment/>
      <protection/>
    </xf>
    <xf numFmtId="9" fontId="0" fillId="46" borderId="26" xfId="3" applyNumberFormat="1" applyFont="1" applyFill="1" applyBorder="1" applyAlignment="1">
      <alignment/>
    </xf>
    <xf numFmtId="3" fontId="0" fillId="42" borderId="33" xfId="3" applyNumberFormat="1" applyFont="1" applyFill="1" applyBorder="1" applyAlignment="1">
      <alignment/>
    </xf>
    <xf numFmtId="3" fontId="0" fillId="4" borderId="42" xfId="3" applyNumberFormat="1" applyFont="1" applyFill="1" applyBorder="1" applyAlignment="1">
      <alignment/>
    </xf>
    <xf numFmtId="207" fontId="0" fillId="52" borderId="81" xfId="67" applyNumberFormat="1" applyFont="1" applyFill="1" applyBorder="1" applyAlignment="1" applyProtection="1">
      <alignment/>
      <protection/>
    </xf>
    <xf numFmtId="207" fontId="0" fillId="57" borderId="73" xfId="0" applyNumberFormat="1" applyFont="1" applyFill="1" applyBorder="1" applyAlignment="1">
      <alignment/>
    </xf>
    <xf numFmtId="0" fontId="0" fillId="57" borderId="82" xfId="0" applyFont="1" applyFill="1" applyBorder="1" applyAlignment="1">
      <alignment horizontal="left"/>
    </xf>
    <xf numFmtId="207" fontId="0" fillId="57" borderId="78" xfId="0" applyNumberFormat="1" applyFont="1" applyFill="1" applyBorder="1" applyAlignment="1">
      <alignment/>
    </xf>
    <xf numFmtId="0" fontId="0" fillId="57" borderId="74" xfId="0" applyFont="1" applyFill="1" applyBorder="1" applyAlignment="1">
      <alignment horizontal="left"/>
    </xf>
    <xf numFmtId="3" fontId="0" fillId="42" borderId="29" xfId="67" applyNumberFormat="1" applyFont="1" applyFill="1" applyBorder="1" applyAlignment="1">
      <alignment/>
    </xf>
    <xf numFmtId="3" fontId="0" fillId="29" borderId="21" xfId="67" applyNumberFormat="1" applyFont="1" applyFill="1" applyBorder="1" applyAlignment="1">
      <alignment/>
    </xf>
    <xf numFmtId="3" fontId="0" fillId="29" borderId="31" xfId="67" applyNumberFormat="1" applyFont="1" applyFill="1" applyBorder="1" applyAlignment="1">
      <alignment/>
    </xf>
    <xf numFmtId="3" fontId="0" fillId="29" borderId="29" xfId="67" applyNumberFormat="1" applyFont="1" applyFill="1" applyBorder="1" applyAlignment="1">
      <alignment/>
    </xf>
    <xf numFmtId="3" fontId="0" fillId="45" borderId="14" xfId="0" applyNumberFormat="1" applyFont="1" applyFill="1" applyBorder="1" applyAlignment="1">
      <alignment/>
    </xf>
    <xf numFmtId="3" fontId="0" fillId="44" borderId="10" xfId="3" applyNumberFormat="1" applyFont="1" applyFill="1" applyBorder="1" applyAlignment="1">
      <alignment/>
    </xf>
    <xf numFmtId="3" fontId="0" fillId="33" borderId="12" xfId="3" applyNumberFormat="1" applyFont="1" applyFill="1" applyBorder="1" applyAlignment="1">
      <alignment/>
    </xf>
    <xf numFmtId="3" fontId="0" fillId="33" borderId="28" xfId="3" applyNumberFormat="1" applyFont="1" applyFill="1" applyBorder="1" applyAlignment="1">
      <alignment/>
    </xf>
    <xf numFmtId="3" fontId="0" fillId="33" borderId="32" xfId="3" applyNumberFormat="1" applyFont="1" applyFill="1" applyBorder="1" applyAlignment="1">
      <alignment/>
    </xf>
    <xf numFmtId="0" fontId="9" fillId="32" borderId="10" xfId="3" applyFont="1" applyFill="1" applyBorder="1" applyAlignment="1">
      <alignment horizontal="left" wrapText="1"/>
    </xf>
    <xf numFmtId="0" fontId="9" fillId="0" borderId="0" xfId="3" applyFont="1" applyFill="1" applyBorder="1" applyAlignment="1">
      <alignment horizontal="left"/>
    </xf>
    <xf numFmtId="0" fontId="9" fillId="50" borderId="61" xfId="67" applyNumberFormat="1" applyFont="1" applyFill="1" applyBorder="1" applyAlignment="1" applyProtection="1">
      <alignment horizontal="center"/>
      <protection/>
    </xf>
    <xf numFmtId="0" fontId="9" fillId="49" borderId="62" xfId="67" applyNumberFormat="1" applyFont="1" applyFill="1" applyBorder="1" applyAlignment="1" applyProtection="1">
      <alignment horizontal="left"/>
      <protection/>
    </xf>
    <xf numFmtId="207" fontId="0" fillId="56" borderId="82" xfId="67" applyNumberFormat="1" applyFont="1" applyFill="1" applyBorder="1" applyAlignment="1" applyProtection="1">
      <alignment/>
      <protection/>
    </xf>
    <xf numFmtId="207" fontId="0" fillId="56" borderId="83" xfId="67" applyNumberFormat="1" applyFont="1" applyFill="1" applyBorder="1" applyAlignment="1" applyProtection="1">
      <alignment/>
      <protection/>
    </xf>
    <xf numFmtId="207" fontId="0" fillId="57" borderId="10" xfId="67" applyNumberFormat="1" applyFont="1" applyFill="1" applyBorder="1" applyAlignment="1" applyProtection="1">
      <alignment/>
      <protection/>
    </xf>
    <xf numFmtId="0" fontId="9" fillId="57" borderId="10" xfId="67" applyNumberFormat="1" applyFont="1" applyFill="1" applyBorder="1" applyAlignment="1" applyProtection="1">
      <alignment horizontal="left"/>
      <protection/>
    </xf>
    <xf numFmtId="0" fontId="9" fillId="0" borderId="0" xfId="67" applyNumberFormat="1" applyFont="1" applyFill="1" applyBorder="1" applyAlignment="1" applyProtection="1">
      <alignment horizontal="left"/>
      <protection/>
    </xf>
    <xf numFmtId="0" fontId="1" fillId="61" borderId="69" xfId="43" applyNumberFormat="1" applyFont="1" applyFill="1" applyBorder="1" applyAlignment="1" applyProtection="1">
      <alignment horizontal="center"/>
      <protection/>
    </xf>
    <xf numFmtId="0" fontId="9" fillId="57" borderId="62" xfId="67" applyNumberFormat="1" applyFont="1" applyFill="1" applyBorder="1" applyAlignment="1" applyProtection="1">
      <alignment horizontal="left"/>
      <protection/>
    </xf>
    <xf numFmtId="0" fontId="15" fillId="57" borderId="10" xfId="57" applyFont="1" applyFill="1" applyBorder="1" applyAlignment="1">
      <alignment horizontal="left"/>
    </xf>
    <xf numFmtId="0" fontId="9" fillId="57" borderId="10" xfId="67" applyNumberFormat="1" applyFont="1" applyFill="1" applyBorder="1" applyAlignment="1" applyProtection="1">
      <alignment horizontal="left" wrapText="1"/>
      <protection/>
    </xf>
    <xf numFmtId="0" fontId="0" fillId="41" borderId="19" xfId="0" applyFont="1" applyFill="1" applyBorder="1" applyAlignment="1">
      <alignment horizontal="left"/>
    </xf>
    <xf numFmtId="3" fontId="0" fillId="42" borderId="12" xfId="67" applyNumberFormat="1" applyFont="1" applyFill="1" applyBorder="1" applyAlignment="1">
      <alignment/>
    </xf>
    <xf numFmtId="9" fontId="0" fillId="46" borderId="22" xfId="67" applyNumberFormat="1" applyFont="1" applyFill="1" applyBorder="1" applyAlignment="1">
      <alignment/>
    </xf>
    <xf numFmtId="3" fontId="0" fillId="42" borderId="19" xfId="67" applyNumberFormat="1" applyFont="1" applyFill="1" applyBorder="1" applyAlignment="1">
      <alignment/>
    </xf>
    <xf numFmtId="0" fontId="0" fillId="32" borderId="19" xfId="0" applyFont="1" applyFill="1" applyBorder="1" applyAlignment="1">
      <alignment wrapText="1"/>
    </xf>
    <xf numFmtId="3" fontId="0" fillId="42" borderId="10" xfId="3" applyNumberFormat="1" applyFont="1" applyFill="1" applyBorder="1" applyAlignment="1">
      <alignment/>
    </xf>
    <xf numFmtId="0" fontId="0" fillId="57" borderId="63" xfId="0" applyFont="1" applyFill="1" applyBorder="1" applyAlignment="1">
      <alignment/>
    </xf>
    <xf numFmtId="0" fontId="9" fillId="50" borderId="62" xfId="67" applyNumberFormat="1" applyFont="1" applyFill="1" applyBorder="1" applyAlignment="1" applyProtection="1">
      <alignment horizontal="center"/>
      <protection/>
    </xf>
    <xf numFmtId="0" fontId="0" fillId="50" borderId="63" xfId="0" applyFont="1" applyFill="1" applyBorder="1" applyAlignment="1">
      <alignment horizontal="left" wrapText="1"/>
    </xf>
    <xf numFmtId="0" fontId="0" fillId="41" borderId="13" xfId="0" applyFont="1" applyFill="1" applyBorder="1" applyAlignment="1">
      <alignment/>
    </xf>
    <xf numFmtId="0" fontId="9" fillId="41" borderId="17" xfId="1" applyFont="1" applyFill="1" applyBorder="1" applyAlignment="1">
      <alignment horizontal="center"/>
    </xf>
    <xf numFmtId="0" fontId="9" fillId="41" borderId="17" xfId="1" applyFont="1" applyFill="1" applyBorder="1" applyAlignment="1">
      <alignment horizontal="left"/>
    </xf>
    <xf numFmtId="0" fontId="0" fillId="41" borderId="27" xfId="0" applyFont="1" applyFill="1" applyBorder="1" applyAlignment="1">
      <alignment/>
    </xf>
    <xf numFmtId="0" fontId="1" fillId="43" borderId="30" xfId="42" applyFont="1" applyFill="1" applyBorder="1" applyAlignment="1">
      <alignment horizontal="center"/>
    </xf>
    <xf numFmtId="3" fontId="0" fillId="45" borderId="29" xfId="1" applyNumberFormat="1" applyFont="1" applyFill="1" applyBorder="1" applyAlignment="1">
      <alignment/>
    </xf>
    <xf numFmtId="3" fontId="0" fillId="42" borderId="29" xfId="1" applyNumberFormat="1" applyFont="1" applyFill="1" applyBorder="1" applyAlignment="1">
      <alignment/>
    </xf>
    <xf numFmtId="3" fontId="0" fillId="47" borderId="21" xfId="1" applyNumberFormat="1" applyFont="1" applyFill="1" applyBorder="1" applyAlignment="1">
      <alignment/>
    </xf>
    <xf numFmtId="3" fontId="0" fillId="47" borderId="31" xfId="1" applyNumberFormat="1" applyFont="1" applyFill="1" applyBorder="1" applyAlignment="1">
      <alignment/>
    </xf>
    <xf numFmtId="3" fontId="0" fillId="47" borderId="29" xfId="1" applyNumberFormat="1" applyFont="1" applyFill="1" applyBorder="1" applyAlignment="1">
      <alignment/>
    </xf>
    <xf numFmtId="3" fontId="0" fillId="47" borderId="28" xfId="1" applyNumberFormat="1" applyFont="1" applyFill="1" applyBorder="1" applyAlignment="1">
      <alignment/>
    </xf>
    <xf numFmtId="3" fontId="0" fillId="47" borderId="32" xfId="1" applyNumberFormat="1" applyFont="1" applyFill="1" applyBorder="1" applyAlignment="1">
      <alignment/>
    </xf>
    <xf numFmtId="3" fontId="0" fillId="41" borderId="10" xfId="1" applyNumberFormat="1" applyFont="1" applyFill="1" applyBorder="1" applyAlignment="1">
      <alignment/>
    </xf>
    <xf numFmtId="0" fontId="1" fillId="41" borderId="10" xfId="1" applyFont="1" applyFill="1" applyBorder="1" applyAlignment="1">
      <alignment horizontal="left"/>
    </xf>
    <xf numFmtId="0" fontId="1" fillId="41" borderId="10" xfId="1" applyFont="1" applyFill="1" applyBorder="1" applyAlignment="1">
      <alignment horizontal="left" wrapText="1"/>
    </xf>
    <xf numFmtId="0" fontId="1" fillId="48" borderId="0" xfId="1" applyFont="1" applyFill="1" applyBorder="1" applyAlignment="1">
      <alignment horizontal="left"/>
    </xf>
    <xf numFmtId="0" fontId="1" fillId="62" borderId="0" xfId="1" applyFont="1" applyFill="1" applyBorder="1" applyAlignment="1">
      <alignment horizontal="left"/>
    </xf>
    <xf numFmtId="0" fontId="0" fillId="41" borderId="13" xfId="0" applyFont="1" applyFill="1" applyBorder="1" applyAlignment="1">
      <alignment wrapText="1"/>
    </xf>
    <xf numFmtId="3" fontId="0" fillId="44" borderId="11" xfId="67" applyNumberFormat="1" applyFont="1" applyFill="1" applyBorder="1" applyAlignment="1">
      <alignment/>
    </xf>
    <xf numFmtId="3" fontId="0" fillId="29" borderId="28" xfId="67" applyNumberFormat="1" applyFont="1" applyFill="1" applyBorder="1" applyAlignment="1">
      <alignment/>
    </xf>
    <xf numFmtId="3" fontId="0" fillId="29" borderId="32" xfId="67" applyNumberFormat="1" applyFont="1" applyFill="1" applyBorder="1" applyAlignment="1">
      <alignment/>
    </xf>
    <xf numFmtId="3" fontId="0" fillId="42" borderId="19" xfId="1" applyNumberFormat="1" applyFont="1" applyFill="1" applyBorder="1" applyAlignment="1">
      <alignment/>
    </xf>
    <xf numFmtId="9" fontId="0" fillId="46" borderId="13" xfId="1" applyNumberFormat="1" applyFont="1" applyFill="1" applyBorder="1" applyAlignment="1">
      <alignment/>
    </xf>
    <xf numFmtId="3" fontId="0" fillId="42" borderId="10" xfId="1" applyNumberFormat="1" applyFont="1" applyFill="1" applyBorder="1" applyAlignment="1">
      <alignment/>
    </xf>
    <xf numFmtId="3" fontId="0" fillId="44" borderId="11" xfId="1" applyNumberFormat="1" applyFont="1" applyFill="1" applyBorder="1" applyAlignment="1">
      <alignment/>
    </xf>
    <xf numFmtId="0" fontId="0" fillId="62" borderId="0" xfId="0" applyFont="1" applyFill="1" applyBorder="1" applyAlignment="1">
      <alignment horizontal="left"/>
    </xf>
    <xf numFmtId="3" fontId="0" fillId="29" borderId="12" xfId="3" applyNumberFormat="1" applyFont="1" applyFill="1" applyBorder="1" applyAlignment="1">
      <alignment/>
    </xf>
    <xf numFmtId="0" fontId="9" fillId="41" borderId="17" xfId="0" applyFont="1" applyFill="1" applyBorder="1" applyAlignment="1">
      <alignment horizontal="left" wrapText="1"/>
    </xf>
    <xf numFmtId="3" fontId="0" fillId="42" borderId="12" xfId="1" applyNumberFormat="1" applyFont="1" applyFill="1" applyBorder="1" applyAlignment="1">
      <alignment/>
    </xf>
    <xf numFmtId="9" fontId="0" fillId="46" borderId="22" xfId="1" applyNumberFormat="1" applyFont="1" applyFill="1" applyBorder="1" applyAlignment="1">
      <alignment/>
    </xf>
    <xf numFmtId="3" fontId="0" fillId="29" borderId="12" xfId="1" applyNumberFormat="1" applyFont="1" applyFill="1" applyBorder="1" applyAlignment="1">
      <alignment/>
    </xf>
    <xf numFmtId="3" fontId="0" fillId="29" borderId="10" xfId="1" applyNumberFormat="1" applyFont="1" applyFill="1" applyBorder="1" applyAlignment="1">
      <alignment/>
    </xf>
    <xf numFmtId="3" fontId="0" fillId="44" borderId="10" xfId="1" applyNumberFormat="1" applyFont="1" applyFill="1" applyBorder="1" applyAlignment="1">
      <alignment/>
    </xf>
    <xf numFmtId="3" fontId="0" fillId="47" borderId="12" xfId="1" applyNumberFormat="1" applyFont="1" applyFill="1" applyBorder="1" applyAlignment="1">
      <alignment/>
    </xf>
    <xf numFmtId="0" fontId="0" fillId="41" borderId="27" xfId="0" applyFont="1" applyFill="1" applyBorder="1" applyAlignment="1">
      <alignment horizontal="left"/>
    </xf>
    <xf numFmtId="0" fontId="0" fillId="41" borderId="10" xfId="0" applyFont="1" applyFill="1" applyBorder="1" applyAlignment="1">
      <alignment wrapText="1"/>
    </xf>
    <xf numFmtId="207" fontId="0" fillId="56" borderId="10" xfId="67" applyNumberFormat="1" applyFont="1" applyFill="1" applyBorder="1" applyAlignment="1" applyProtection="1">
      <alignment wrapText="1"/>
      <protection/>
    </xf>
    <xf numFmtId="0" fontId="0" fillId="0" borderId="0" xfId="67" applyNumberFormat="1" applyFont="1" applyFill="1" applyBorder="1" applyAlignment="1" applyProtection="1">
      <alignment/>
      <protection/>
    </xf>
    <xf numFmtId="0" fontId="0" fillId="0" borderId="0" xfId="0" applyFont="1" applyFill="1" applyBorder="1" applyAlignment="1">
      <alignment/>
    </xf>
    <xf numFmtId="3" fontId="15" fillId="47" borderId="13" xfId="55" applyNumberFormat="1" applyFont="1" applyFill="1" applyBorder="1" applyAlignment="1" applyProtection="1">
      <alignment wrapText="1"/>
      <protection/>
    </xf>
    <xf numFmtId="3" fontId="0" fillId="45" borderId="28" xfId="0" applyNumberFormat="1" applyFont="1" applyFill="1" applyBorder="1" applyAlignment="1">
      <alignment/>
    </xf>
    <xf numFmtId="3" fontId="15" fillId="47" borderId="13" xfId="55" applyNumberFormat="1" applyFont="1" applyFill="1" applyBorder="1" applyAlignment="1" applyProtection="1">
      <alignment/>
      <protection/>
    </xf>
    <xf numFmtId="2" fontId="0" fillId="42" borderId="31" xfId="0" applyNumberFormat="1" applyFont="1" applyFill="1" applyBorder="1" applyAlignment="1">
      <alignment/>
    </xf>
    <xf numFmtId="2" fontId="0" fillId="42" borderId="10" xfId="0" applyNumberFormat="1" applyFont="1" applyFill="1" applyBorder="1" applyAlignment="1">
      <alignment/>
    </xf>
    <xf numFmtId="3" fontId="0" fillId="42" borderId="10" xfId="0" applyNumberFormat="1" applyFont="1" applyFill="1" applyBorder="1" applyAlignment="1">
      <alignment/>
    </xf>
    <xf numFmtId="3" fontId="0" fillId="47" borderId="11" xfId="0" applyNumberFormat="1" applyFont="1" applyFill="1" applyBorder="1" applyAlignment="1">
      <alignment/>
    </xf>
    <xf numFmtId="3" fontId="0" fillId="47" borderId="10" xfId="0" applyNumberFormat="1" applyFont="1" applyFill="1" applyBorder="1" applyAlignment="1">
      <alignment/>
    </xf>
    <xf numFmtId="0" fontId="1" fillId="43" borderId="35" xfId="2" applyFont="1" applyFill="1" applyBorder="1" applyAlignment="1">
      <alignment horizontal="center"/>
    </xf>
    <xf numFmtId="3" fontId="15" fillId="29" borderId="10" xfId="55" applyNumberFormat="1" applyFont="1" applyFill="1" applyBorder="1" applyAlignment="1" applyProtection="1">
      <alignment/>
      <protection/>
    </xf>
    <xf numFmtId="3" fontId="0" fillId="29" borderId="10" xfId="0" applyNumberFormat="1" applyFont="1" applyFill="1" applyBorder="1" applyAlignment="1">
      <alignment wrapText="1"/>
    </xf>
    <xf numFmtId="0" fontId="15" fillId="47" borderId="0" xfId="57" applyFont="1" applyFill="1" applyAlignment="1" applyProtection="1">
      <alignment wrapText="1"/>
      <protection/>
    </xf>
    <xf numFmtId="3" fontId="0" fillId="42" borderId="10" xfId="67" applyNumberFormat="1" applyFont="1" applyFill="1" applyBorder="1" applyAlignment="1">
      <alignment/>
    </xf>
    <xf numFmtId="0" fontId="0" fillId="41" borderId="13" xfId="0" applyFont="1" applyFill="1" applyBorder="1" applyAlignment="1" applyProtection="1">
      <alignment horizontal="left"/>
      <protection locked="0"/>
    </xf>
    <xf numFmtId="3" fontId="0" fillId="45" borderId="14" xfId="3" applyNumberFormat="1" applyFont="1" applyFill="1" applyBorder="1" applyAlignment="1" applyProtection="1">
      <alignment/>
      <protection locked="0"/>
    </xf>
    <xf numFmtId="207" fontId="0" fillId="51" borderId="69" xfId="0" applyNumberFormat="1" applyFont="1" applyFill="1" applyBorder="1" applyAlignment="1">
      <alignment/>
    </xf>
    <xf numFmtId="207" fontId="0" fillId="59" borderId="84" xfId="67" applyNumberFormat="1" applyFont="1" applyFill="1" applyBorder="1" applyAlignment="1" applyProtection="1">
      <alignment/>
      <protection/>
    </xf>
    <xf numFmtId="207" fontId="0" fillId="52" borderId="85" xfId="67" applyNumberFormat="1" applyFont="1" applyFill="1" applyBorder="1" applyAlignment="1" applyProtection="1">
      <alignment/>
      <protection/>
    </xf>
    <xf numFmtId="0" fontId="0" fillId="49" borderId="10" xfId="0" applyFont="1" applyFill="1" applyBorder="1" applyAlignment="1">
      <alignment/>
    </xf>
    <xf numFmtId="0" fontId="0" fillId="57" borderId="10" xfId="67" applyNumberFormat="1" applyFont="1" applyFill="1" applyBorder="1" applyAlignment="1" applyProtection="1">
      <alignment/>
      <protection/>
    </xf>
    <xf numFmtId="0" fontId="1" fillId="58" borderId="0" xfId="43" applyNumberFormat="1" applyFont="1" applyFill="1" applyBorder="1" applyAlignment="1" applyProtection="1">
      <alignment horizontal="center"/>
      <protection/>
    </xf>
    <xf numFmtId="207" fontId="0" fillId="63" borderId="10" xfId="67" applyNumberFormat="1" applyFont="1" applyFill="1" applyBorder="1" applyAlignment="1" applyProtection="1">
      <alignment/>
      <protection/>
    </xf>
    <xf numFmtId="2" fontId="0" fillId="59" borderId="10" xfId="67" applyNumberFormat="1" applyFont="1" applyFill="1" applyBorder="1" applyAlignment="1" applyProtection="1">
      <alignment/>
      <protection/>
    </xf>
    <xf numFmtId="0" fontId="15" fillId="47" borderId="10" xfId="57" applyFont="1" applyFill="1" applyBorder="1" applyAlignment="1">
      <alignment wrapText="1"/>
    </xf>
    <xf numFmtId="207" fontId="0" fillId="56" borderId="10" xfId="0" applyNumberFormat="1" applyFont="1" applyFill="1" applyBorder="1" applyAlignment="1">
      <alignment wrapText="1"/>
    </xf>
    <xf numFmtId="0" fontId="0" fillId="49" borderId="85" xfId="0" applyFont="1" applyFill="1" applyBorder="1" applyAlignment="1">
      <alignment/>
    </xf>
    <xf numFmtId="0" fontId="0" fillId="57" borderId="86" xfId="0" applyFont="1" applyFill="1" applyBorder="1" applyAlignment="1">
      <alignment/>
    </xf>
    <xf numFmtId="0" fontId="0" fillId="57" borderId="87" xfId="0" applyFont="1" applyFill="1" applyBorder="1" applyAlignment="1">
      <alignment/>
    </xf>
    <xf numFmtId="207" fontId="0" fillId="56" borderId="86" xfId="0" applyNumberFormat="1" applyFont="1" applyFill="1" applyBorder="1" applyAlignment="1">
      <alignment/>
    </xf>
    <xf numFmtId="207" fontId="0" fillId="56" borderId="87" xfId="0" applyNumberFormat="1" applyFont="1" applyFill="1" applyBorder="1" applyAlignment="1">
      <alignment/>
    </xf>
    <xf numFmtId="207" fontId="0" fillId="56" borderId="74" xfId="0" applyNumberFormat="1" applyFont="1" applyFill="1" applyBorder="1" applyAlignment="1">
      <alignment/>
    </xf>
    <xf numFmtId="207" fontId="0" fillId="56" borderId="74" xfId="0" applyNumberFormat="1" applyFont="1" applyFill="1" applyBorder="1" applyAlignment="1">
      <alignment wrapText="1"/>
    </xf>
    <xf numFmtId="2" fontId="0" fillId="59" borderId="10" xfId="0" applyNumberFormat="1" applyFont="1" applyFill="1" applyBorder="1" applyAlignment="1">
      <alignment/>
    </xf>
    <xf numFmtId="207" fontId="0" fillId="59" borderId="10" xfId="0" applyNumberFormat="1" applyFont="1" applyFill="1" applyBorder="1" applyAlignment="1">
      <alignment/>
    </xf>
    <xf numFmtId="207" fontId="0" fillId="56" borderId="10" xfId="0" applyNumberFormat="1" applyFont="1" applyFill="1" applyBorder="1" applyAlignment="1">
      <alignment/>
    </xf>
    <xf numFmtId="0" fontId="15" fillId="47" borderId="10" xfId="57" applyFont="1" applyFill="1" applyBorder="1" applyAlignment="1" applyProtection="1">
      <alignment wrapText="1"/>
      <protection/>
    </xf>
    <xf numFmtId="0" fontId="1" fillId="43" borderId="10" xfId="2" applyFont="1" applyFill="1" applyBorder="1" applyAlignment="1">
      <alignment horizontal="center"/>
    </xf>
    <xf numFmtId="207" fontId="0" fillId="56" borderId="88" xfId="0" applyNumberFormat="1" applyFont="1" applyFill="1" applyBorder="1" applyAlignment="1">
      <alignment/>
    </xf>
    <xf numFmtId="207" fontId="0" fillId="56" borderId="68" xfId="0" applyNumberFormat="1" applyFont="1" applyFill="1" applyBorder="1" applyAlignment="1">
      <alignment/>
    </xf>
    <xf numFmtId="207" fontId="0" fillId="56" borderId="72" xfId="0" applyNumberFormat="1" applyFont="1" applyFill="1" applyBorder="1" applyAlignment="1">
      <alignment/>
    </xf>
    <xf numFmtId="207" fontId="0" fillId="56" borderId="76" xfId="0" applyNumberFormat="1" applyFont="1" applyFill="1" applyBorder="1" applyAlignment="1">
      <alignment/>
    </xf>
    <xf numFmtId="207" fontId="0" fillId="56" borderId="82" xfId="0" applyNumberFormat="1" applyFont="1" applyFill="1" applyBorder="1" applyAlignment="1">
      <alignment/>
    </xf>
    <xf numFmtId="207" fontId="0" fillId="56" borderId="67" xfId="0" applyNumberFormat="1" applyFont="1" applyFill="1" applyBorder="1" applyAlignment="1">
      <alignment wrapText="1"/>
    </xf>
    <xf numFmtId="207" fontId="0" fillId="56" borderId="14" xfId="67" applyNumberFormat="1" applyFont="1" applyFill="1" applyBorder="1" applyAlignment="1" applyProtection="1">
      <alignment wrapText="1"/>
      <protection/>
    </xf>
    <xf numFmtId="3" fontId="0" fillId="29" borderId="13" xfId="3" applyNumberFormat="1" applyFont="1" applyFill="1" applyBorder="1" applyAlignment="1" applyProtection="1">
      <alignment/>
      <protection locked="0"/>
    </xf>
    <xf numFmtId="3" fontId="0" fillId="47" borderId="89" xfId="0" applyNumberFormat="1" applyFont="1" applyFill="1" applyBorder="1" applyAlignment="1" applyProtection="1">
      <alignment/>
      <protection/>
    </xf>
    <xf numFmtId="207" fontId="0" fillId="56" borderId="75" xfId="0" applyNumberFormat="1" applyFont="1" applyFill="1" applyBorder="1" applyAlignment="1">
      <alignment/>
    </xf>
    <xf numFmtId="0" fontId="0" fillId="41" borderId="16" xfId="0" applyFont="1" applyFill="1" applyBorder="1" applyAlignment="1">
      <alignment/>
    </xf>
    <xf numFmtId="3" fontId="0" fillId="45" borderId="15" xfId="0" applyNumberFormat="1" applyFont="1" applyFill="1" applyBorder="1" applyAlignment="1">
      <alignment/>
    </xf>
    <xf numFmtId="3" fontId="0" fillId="42" borderId="15" xfId="3" applyNumberFormat="1" applyFont="1" applyFill="1" applyBorder="1" applyAlignment="1">
      <alignment/>
    </xf>
    <xf numFmtId="2" fontId="0" fillId="42" borderId="15" xfId="0" applyNumberFormat="1" applyFont="1" applyFill="1" applyBorder="1" applyAlignment="1">
      <alignment/>
    </xf>
    <xf numFmtId="3" fontId="0" fillId="42" borderId="15" xfId="0" applyNumberFormat="1" applyFont="1" applyFill="1" applyBorder="1" applyAlignment="1">
      <alignment/>
    </xf>
    <xf numFmtId="3" fontId="0" fillId="29" borderId="15" xfId="0" applyNumberFormat="1" applyFont="1" applyFill="1" applyBorder="1" applyAlignment="1">
      <alignment/>
    </xf>
    <xf numFmtId="3" fontId="15" fillId="29" borderId="15" xfId="55" applyNumberFormat="1" applyFont="1" applyFill="1" applyBorder="1" applyAlignment="1" applyProtection="1">
      <alignment/>
      <protection/>
    </xf>
    <xf numFmtId="3" fontId="0" fillId="29" borderId="15" xfId="0" applyNumberFormat="1" applyFont="1" applyFill="1" applyBorder="1" applyAlignment="1">
      <alignment wrapText="1"/>
    </xf>
    <xf numFmtId="0" fontId="0" fillId="64" borderId="0" xfId="0" applyFont="1" applyFill="1" applyBorder="1" applyAlignment="1">
      <alignment horizontal="left"/>
    </xf>
    <xf numFmtId="0" fontId="9" fillId="64" borderId="0" xfId="3" applyFont="1" applyFill="1" applyBorder="1" applyAlignment="1">
      <alignment horizontal="left"/>
    </xf>
    <xf numFmtId="0" fontId="0" fillId="64" borderId="0" xfId="0" applyFont="1" applyFill="1" applyBorder="1" applyAlignment="1">
      <alignment/>
    </xf>
    <xf numFmtId="0" fontId="16" fillId="64" borderId="0" xfId="0" applyFont="1" applyFill="1" applyBorder="1" applyAlignment="1">
      <alignment horizontal="left"/>
    </xf>
    <xf numFmtId="0" fontId="0" fillId="64" borderId="0" xfId="3" applyFont="1" applyFill="1" applyBorder="1" applyAlignment="1">
      <alignment/>
    </xf>
    <xf numFmtId="0" fontId="1" fillId="64" borderId="0" xfId="0" applyFont="1" applyFill="1" applyBorder="1" applyAlignment="1">
      <alignment/>
    </xf>
    <xf numFmtId="0" fontId="0" fillId="32" borderId="38" xfId="0" applyFill="1" applyBorder="1" applyAlignment="1">
      <alignment horizontal="left"/>
    </xf>
    <xf numFmtId="0" fontId="17" fillId="41" borderId="10" xfId="0" applyFont="1" applyFill="1" applyBorder="1" applyAlignment="1">
      <alignment vertical="top" wrapText="1"/>
    </xf>
    <xf numFmtId="0" fontId="17" fillId="41" borderId="10" xfId="0" applyFont="1" applyFill="1" applyBorder="1" applyAlignment="1">
      <alignment wrapText="1"/>
    </xf>
    <xf numFmtId="0" fontId="0" fillId="41" borderId="27" xfId="0" applyFont="1" applyFill="1" applyBorder="1" applyAlignment="1">
      <alignment vertical="top" wrapText="1"/>
    </xf>
    <xf numFmtId="0" fontId="0" fillId="41" borderId="17" xfId="0" applyFont="1" applyFill="1" applyBorder="1" applyAlignment="1">
      <alignment/>
    </xf>
    <xf numFmtId="0" fontId="0" fillId="41" borderId="42" xfId="0" applyFont="1" applyFill="1" applyBorder="1" applyAlignment="1">
      <alignment horizontal="left"/>
    </xf>
    <xf numFmtId="0" fontId="9" fillId="41" borderId="17" xfId="67" applyFont="1" applyFill="1" applyBorder="1" applyAlignment="1">
      <alignment horizontal="center"/>
    </xf>
    <xf numFmtId="0" fontId="1" fillId="43" borderId="24" xfId="2" applyFont="1" applyFill="1" applyBorder="1" applyAlignment="1">
      <alignment horizontal="center"/>
    </xf>
    <xf numFmtId="0" fontId="1" fillId="43" borderId="10" xfId="43" applyFont="1" applyFill="1" applyBorder="1" applyAlignment="1">
      <alignment horizontal="center"/>
    </xf>
    <xf numFmtId="3" fontId="0" fillId="42" borderId="21" xfId="0" applyNumberFormat="1" applyFont="1" applyFill="1" applyBorder="1" applyAlignment="1">
      <alignment/>
    </xf>
    <xf numFmtId="3" fontId="0" fillId="42" borderId="29" xfId="0" applyNumberFormat="1" applyFont="1" applyFill="1" applyBorder="1" applyAlignment="1">
      <alignment/>
    </xf>
    <xf numFmtId="3" fontId="0" fillId="42" borderId="42" xfId="3" applyNumberFormat="1" applyFont="1" applyFill="1" applyBorder="1" applyAlignment="1">
      <alignment/>
    </xf>
    <xf numFmtId="3" fontId="0" fillId="42" borderId="12" xfId="3" applyNumberFormat="1" applyFont="1" applyFill="1" applyBorder="1" applyAlignment="1">
      <alignment/>
    </xf>
    <xf numFmtId="207" fontId="0" fillId="42" borderId="61" xfId="67" applyNumberFormat="1" applyFont="1" applyFill="1" applyBorder="1" applyAlignment="1" applyProtection="1">
      <alignment/>
      <protection/>
    </xf>
    <xf numFmtId="3" fontId="0" fillId="42" borderId="42" xfId="67" applyNumberFormat="1" applyFont="1" applyFill="1" applyBorder="1" applyAlignment="1">
      <alignment/>
    </xf>
    <xf numFmtId="9" fontId="0" fillId="46" borderId="76" xfId="67" applyNumberFormat="1" applyFont="1" applyFill="1" applyBorder="1" applyAlignment="1" applyProtection="1">
      <alignment/>
      <protection/>
    </xf>
    <xf numFmtId="9" fontId="0" fillId="46" borderId="13" xfId="3" applyNumberFormat="1" applyFont="1" applyFill="1" applyBorder="1" applyAlignment="1">
      <alignment/>
    </xf>
    <xf numFmtId="9" fontId="0" fillId="46" borderId="13" xfId="67" applyNumberFormat="1" applyFont="1" applyFill="1" applyBorder="1" applyAlignment="1">
      <alignment/>
    </xf>
    <xf numFmtId="3" fontId="0" fillId="29" borderId="10" xfId="3" applyNumberFormat="1" applyFont="1" applyFill="1" applyBorder="1" applyAlignment="1">
      <alignment/>
    </xf>
    <xf numFmtId="3" fontId="0" fillId="29" borderId="36" xfId="3" applyNumberFormat="1" applyFont="1" applyFill="1" applyBorder="1" applyAlignment="1">
      <alignment/>
    </xf>
    <xf numFmtId="3" fontId="0" fillId="29" borderId="34" xfId="3" applyNumberFormat="1" applyFont="1" applyFill="1" applyBorder="1" applyAlignment="1">
      <alignment/>
    </xf>
    <xf numFmtId="3" fontId="0" fillId="29" borderId="13" xfId="3" applyNumberFormat="1" applyFont="1" applyFill="1" applyBorder="1" applyAlignment="1">
      <alignment/>
    </xf>
    <xf numFmtId="3" fontId="0" fillId="29" borderId="12" xfId="67" applyNumberFormat="1" applyFont="1" applyFill="1" applyBorder="1" applyAlignment="1">
      <alignment/>
    </xf>
    <xf numFmtId="3" fontId="0" fillId="29" borderId="20" xfId="67" applyNumberFormat="1" applyFont="1" applyFill="1" applyBorder="1" applyAlignment="1">
      <alignment/>
    </xf>
    <xf numFmtId="3" fontId="0" fillId="29" borderId="28" xfId="3" applyNumberFormat="1" applyFont="1" applyFill="1" applyBorder="1" applyAlignment="1">
      <alignment/>
    </xf>
    <xf numFmtId="3" fontId="0" fillId="29" borderId="32" xfId="3" applyNumberFormat="1" applyFont="1" applyFill="1" applyBorder="1" applyAlignment="1">
      <alignment/>
    </xf>
    <xf numFmtId="3" fontId="0" fillId="29" borderId="10" xfId="67" applyNumberFormat="1" applyFont="1" applyFill="1" applyBorder="1" applyAlignment="1">
      <alignment/>
    </xf>
    <xf numFmtId="3" fontId="0" fillId="29" borderId="36" xfId="67" applyNumberFormat="1" applyFont="1" applyFill="1" applyBorder="1" applyAlignment="1">
      <alignment/>
    </xf>
    <xf numFmtId="3" fontId="0" fillId="29" borderId="34" xfId="67" applyNumberFormat="1" applyFont="1" applyFill="1" applyBorder="1" applyAlignment="1">
      <alignment/>
    </xf>
    <xf numFmtId="3" fontId="0" fillId="29" borderId="28" xfId="0" applyNumberFormat="1" applyFont="1" applyFill="1" applyBorder="1" applyAlignment="1">
      <alignment/>
    </xf>
    <xf numFmtId="3" fontId="0" fillId="29" borderId="32" xfId="0" applyNumberFormat="1" applyFont="1" applyFill="1" applyBorder="1" applyAlignment="1">
      <alignment/>
    </xf>
    <xf numFmtId="3" fontId="0" fillId="29" borderId="14" xfId="3" applyNumberFormat="1" applyFont="1" applyFill="1" applyBorder="1" applyAlignment="1">
      <alignment/>
    </xf>
    <xf numFmtId="3" fontId="15" fillId="29" borderId="10" xfId="55" applyNumberFormat="1" applyFont="1" applyFill="1" applyBorder="1" applyAlignment="1" applyProtection="1">
      <alignment wrapText="1"/>
      <protection/>
    </xf>
    <xf numFmtId="3" fontId="0" fillId="29" borderId="12" xfId="3" applyNumberFormat="1" applyFont="1" applyFill="1" applyBorder="1" applyAlignment="1">
      <alignment wrapText="1"/>
    </xf>
    <xf numFmtId="3" fontId="0" fillId="29" borderId="17" xfId="3" applyNumberFormat="1" applyFont="1" applyFill="1" applyBorder="1" applyAlignment="1">
      <alignment/>
    </xf>
    <xf numFmtId="3" fontId="0" fillId="29" borderId="10" xfId="0" applyNumberFormat="1" applyFont="1" applyFill="1" applyBorder="1" applyAlignment="1">
      <alignment vertical="top" wrapText="1"/>
    </xf>
    <xf numFmtId="3" fontId="5" fillId="29" borderId="10" xfId="55" applyNumberFormat="1" applyFill="1" applyBorder="1" applyAlignment="1" applyProtection="1">
      <alignment vertical="top" wrapText="1"/>
      <protection/>
    </xf>
    <xf numFmtId="3" fontId="0" fillId="44" borderId="10" xfId="67" applyNumberFormat="1" applyFont="1" applyFill="1" applyBorder="1" applyAlignment="1">
      <alignment/>
    </xf>
    <xf numFmtId="3" fontId="0" fillId="42" borderId="10" xfId="1" applyNumberFormat="1" applyFont="1" applyFill="1" applyBorder="1" applyAlignment="1">
      <alignment/>
    </xf>
    <xf numFmtId="0" fontId="16" fillId="0" borderId="0" xfId="0" applyFont="1" applyFill="1" applyBorder="1" applyAlignment="1">
      <alignment horizontal="left"/>
    </xf>
    <xf numFmtId="0" fontId="1" fillId="0" borderId="0" xfId="1" applyFont="1" applyFill="1" applyBorder="1" applyAlignment="1">
      <alignment horizontal="left"/>
    </xf>
    <xf numFmtId="3" fontId="0" fillId="0" borderId="0" xfId="0" applyNumberFormat="1" applyFont="1" applyFill="1" applyBorder="1" applyAlignment="1">
      <alignment/>
    </xf>
    <xf numFmtId="0" fontId="0" fillId="0" borderId="0" xfId="3" applyFont="1" applyFill="1" applyBorder="1" applyAlignment="1">
      <alignment/>
    </xf>
    <xf numFmtId="0" fontId="5" fillId="41" borderId="0" xfId="55" applyFill="1" applyAlignment="1" applyProtection="1">
      <alignment vertical="top" wrapText="1"/>
      <protection/>
    </xf>
    <xf numFmtId="3" fontId="0" fillId="41" borderId="10" xfId="67" applyNumberFormat="1" applyFont="1" applyFill="1" applyBorder="1" applyAlignment="1">
      <alignment/>
    </xf>
    <xf numFmtId="0" fontId="9" fillId="41" borderId="10" xfId="67" applyFont="1" applyFill="1" applyBorder="1" applyAlignment="1">
      <alignment horizontal="left" wrapText="1"/>
    </xf>
    <xf numFmtId="0" fontId="5" fillId="41" borderId="10" xfId="55" applyFill="1" applyBorder="1" applyAlignment="1" applyProtection="1">
      <alignment horizontal="left" vertical="top" wrapText="1"/>
      <protection/>
    </xf>
    <xf numFmtId="0" fontId="5" fillId="41" borderId="10" xfId="55" applyFill="1" applyBorder="1" applyAlignment="1" applyProtection="1">
      <alignment horizontal="left"/>
      <protection/>
    </xf>
    <xf numFmtId="0" fontId="15" fillId="41" borderId="10" xfId="55" applyFont="1" applyFill="1" applyBorder="1" applyAlignment="1" applyProtection="1">
      <alignment horizontal="left" wrapText="1"/>
      <protection/>
    </xf>
    <xf numFmtId="0" fontId="15" fillId="41" borderId="10" xfId="55" applyFont="1" applyFill="1" applyBorder="1" applyAlignment="1" applyProtection="1">
      <alignment horizontal="left"/>
      <protection/>
    </xf>
    <xf numFmtId="0" fontId="15" fillId="41" borderId="10" xfId="56" applyFont="1" applyFill="1" applyBorder="1" applyAlignment="1" applyProtection="1">
      <alignment horizontal="left" wrapText="1"/>
      <protection/>
    </xf>
    <xf numFmtId="3" fontId="0" fillId="65" borderId="29" xfId="0" applyNumberFormat="1" applyFont="1" applyFill="1" applyBorder="1" applyAlignment="1">
      <alignment/>
    </xf>
    <xf numFmtId="3" fontId="0" fillId="65" borderId="19" xfId="3" applyNumberFormat="1" applyFont="1" applyFill="1" applyBorder="1" applyAlignment="1">
      <alignment/>
    </xf>
    <xf numFmtId="9" fontId="0" fillId="65" borderId="22" xfId="3" applyNumberFormat="1" applyFont="1" applyFill="1" applyBorder="1" applyAlignment="1">
      <alignment/>
    </xf>
    <xf numFmtId="3" fontId="0" fillId="65" borderId="29" xfId="3" applyNumberFormat="1" applyFont="1" applyFill="1" applyBorder="1" applyAlignment="1">
      <alignment/>
    </xf>
    <xf numFmtId="3" fontId="0" fillId="65" borderId="21" xfId="3" applyNumberFormat="1" applyFont="1" applyFill="1" applyBorder="1" applyAlignment="1">
      <alignment/>
    </xf>
    <xf numFmtId="3" fontId="0" fillId="65" borderId="31" xfId="0" applyNumberFormat="1" applyFont="1" applyFill="1" applyBorder="1" applyAlignment="1">
      <alignment/>
    </xf>
    <xf numFmtId="3" fontId="0" fillId="65" borderId="11" xfId="3" applyNumberFormat="1" applyFont="1" applyFill="1" applyBorder="1" applyAlignment="1">
      <alignment/>
    </xf>
    <xf numFmtId="3" fontId="0" fillId="65" borderId="10" xfId="0" applyNumberFormat="1" applyFont="1" applyFill="1" applyBorder="1" applyAlignment="1" applyProtection="1">
      <alignment/>
      <protection/>
    </xf>
    <xf numFmtId="207" fontId="0" fillId="66" borderId="75" xfId="67" applyNumberFormat="1" applyFont="1" applyFill="1" applyBorder="1" applyAlignment="1" applyProtection="1">
      <alignment/>
      <protection/>
    </xf>
    <xf numFmtId="3" fontId="0" fillId="65" borderId="35" xfId="0" applyNumberFormat="1" applyFont="1" applyFill="1" applyBorder="1" applyAlignment="1">
      <alignment/>
    </xf>
    <xf numFmtId="0" fontId="0" fillId="65" borderId="30" xfId="0" applyFont="1" applyFill="1" applyBorder="1" applyAlignment="1">
      <alignment horizontal="left" wrapText="1"/>
    </xf>
    <xf numFmtId="0" fontId="0" fillId="65" borderId="0" xfId="0" applyFont="1" applyFill="1" applyBorder="1" applyAlignment="1">
      <alignment horizontal="left"/>
    </xf>
    <xf numFmtId="3" fontId="0" fillId="65" borderId="29" xfId="0" applyNumberFormat="1" applyFont="1" applyFill="1" applyBorder="1" applyAlignment="1">
      <alignment/>
    </xf>
    <xf numFmtId="3" fontId="0" fillId="65" borderId="19" xfId="3" applyNumberFormat="1" applyFont="1" applyFill="1" applyBorder="1" applyAlignment="1">
      <alignment/>
    </xf>
    <xf numFmtId="9" fontId="0" fillId="65" borderId="22" xfId="3" applyNumberFormat="1" applyFont="1" applyFill="1" applyBorder="1" applyAlignment="1">
      <alignment/>
    </xf>
    <xf numFmtId="3" fontId="0" fillId="65" borderId="31" xfId="3" applyNumberFormat="1" applyFont="1" applyFill="1" applyBorder="1" applyAlignment="1">
      <alignment/>
    </xf>
    <xf numFmtId="3" fontId="0" fillId="65" borderId="10" xfId="3" applyNumberFormat="1" applyFont="1" applyFill="1" applyBorder="1" applyAlignment="1">
      <alignment/>
    </xf>
    <xf numFmtId="3" fontId="0" fillId="65" borderId="23" xfId="3" applyNumberFormat="1" applyFont="1" applyFill="1" applyBorder="1" applyAlignment="1">
      <alignment/>
    </xf>
    <xf numFmtId="3" fontId="0" fillId="65" borderId="36" xfId="3" applyNumberFormat="1" applyFont="1" applyFill="1" applyBorder="1" applyAlignment="1">
      <alignment/>
    </xf>
    <xf numFmtId="3" fontId="0" fillId="65" borderId="11" xfId="0" applyNumberFormat="1" applyFont="1" applyFill="1" applyBorder="1" applyAlignment="1">
      <alignment/>
    </xf>
    <xf numFmtId="0" fontId="15" fillId="65" borderId="28" xfId="55" applyFont="1" applyFill="1" applyBorder="1" applyAlignment="1" applyProtection="1">
      <alignment horizontal="left"/>
      <protection/>
    </xf>
    <xf numFmtId="0" fontId="0" fillId="65" borderId="28" xfId="0" applyFont="1" applyFill="1" applyBorder="1" applyAlignment="1">
      <alignment horizontal="left"/>
    </xf>
    <xf numFmtId="0" fontId="5" fillId="65" borderId="30" xfId="55" applyFill="1" applyBorder="1" applyAlignment="1" applyProtection="1">
      <alignment horizontal="left"/>
      <protection/>
    </xf>
    <xf numFmtId="3" fontId="0" fillId="65" borderId="42" xfId="3" applyNumberFormat="1" applyFont="1" applyFill="1" applyBorder="1" applyAlignment="1">
      <alignment/>
    </xf>
    <xf numFmtId="3" fontId="0" fillId="65" borderId="29" xfId="3" applyNumberFormat="1" applyFont="1" applyFill="1" applyBorder="1" applyAlignment="1">
      <alignment/>
    </xf>
    <xf numFmtId="3" fontId="0" fillId="65" borderId="21" xfId="3" applyNumberFormat="1" applyFont="1" applyFill="1" applyBorder="1" applyAlignment="1">
      <alignment/>
    </xf>
    <xf numFmtId="3" fontId="0" fillId="65" borderId="31" xfId="0" applyNumberFormat="1" applyFont="1" applyFill="1" applyBorder="1" applyAlignment="1">
      <alignment/>
    </xf>
    <xf numFmtId="3" fontId="0" fillId="65" borderId="11" xfId="3" applyNumberFormat="1" applyFont="1" applyFill="1" applyBorder="1" applyAlignment="1">
      <alignment/>
    </xf>
    <xf numFmtId="3" fontId="0" fillId="65" borderId="28" xfId="3" applyNumberFormat="1" applyFont="1" applyFill="1" applyBorder="1" applyAlignment="1">
      <alignment/>
    </xf>
    <xf numFmtId="3" fontId="0" fillId="65" borderId="32" xfId="3" applyNumberFormat="1" applyFont="1" applyFill="1" applyBorder="1" applyAlignment="1">
      <alignment/>
    </xf>
    <xf numFmtId="3" fontId="0" fillId="65" borderId="10" xfId="0" applyNumberFormat="1" applyFont="1" applyFill="1" applyBorder="1" applyAlignment="1">
      <alignment/>
    </xf>
    <xf numFmtId="0" fontId="0" fillId="65" borderId="10" xfId="0" applyFont="1" applyFill="1" applyBorder="1" applyAlignment="1">
      <alignment horizontal="left" wrapText="1"/>
    </xf>
    <xf numFmtId="0" fontId="5" fillId="65" borderId="10" xfId="55" applyFill="1" applyBorder="1" applyAlignment="1" applyProtection="1">
      <alignment horizontal="left"/>
      <protection/>
    </xf>
    <xf numFmtId="2" fontId="0" fillId="65" borderId="10" xfId="0" applyNumberFormat="1" applyFont="1" applyFill="1" applyBorder="1" applyAlignment="1">
      <alignment/>
    </xf>
    <xf numFmtId="3" fontId="0" fillId="65" borderId="10" xfId="0" applyNumberFormat="1" applyFont="1" applyFill="1" applyBorder="1" applyAlignment="1">
      <alignment/>
    </xf>
    <xf numFmtId="3" fontId="0" fillId="65" borderId="12" xfId="0" applyNumberFormat="1" applyFont="1" applyFill="1" applyBorder="1" applyAlignment="1">
      <alignment/>
    </xf>
    <xf numFmtId="3" fontId="0" fillId="65" borderId="13" xfId="0" applyNumberFormat="1" applyFont="1" applyFill="1" applyBorder="1" applyAlignment="1">
      <alignment/>
    </xf>
    <xf numFmtId="3" fontId="0" fillId="65" borderId="28" xfId="0" applyNumberFormat="1" applyFont="1" applyFill="1" applyBorder="1" applyAlignment="1">
      <alignment/>
    </xf>
    <xf numFmtId="3" fontId="5" fillId="65" borderId="13" xfId="55" applyNumberFormat="1" applyFill="1" applyBorder="1" applyAlignment="1" applyProtection="1">
      <alignment/>
      <protection/>
    </xf>
    <xf numFmtId="0" fontId="0" fillId="65" borderId="0" xfId="0" applyFont="1" applyFill="1" applyBorder="1" applyAlignment="1">
      <alignment/>
    </xf>
    <xf numFmtId="2" fontId="0" fillId="65" borderId="10" xfId="3" applyNumberFormat="1" applyFont="1" applyFill="1" applyBorder="1" applyAlignment="1">
      <alignment/>
    </xf>
    <xf numFmtId="3" fontId="0" fillId="65" borderId="10" xfId="3" applyNumberFormat="1" applyFont="1" applyFill="1" applyBorder="1" applyAlignment="1">
      <alignment/>
    </xf>
    <xf numFmtId="0" fontId="0" fillId="65" borderId="0" xfId="67" applyNumberFormat="1" applyFont="1" applyFill="1" applyBorder="1" applyAlignment="1" applyProtection="1">
      <alignment/>
      <protection/>
    </xf>
    <xf numFmtId="3" fontId="0" fillId="65" borderId="12" xfId="3" applyNumberFormat="1" applyFont="1" applyFill="1" applyBorder="1" applyAlignment="1">
      <alignment/>
    </xf>
    <xf numFmtId="3" fontId="0" fillId="65" borderId="10" xfId="3" applyNumberFormat="1" applyFont="1" applyFill="1" applyBorder="1" applyAlignment="1">
      <alignment/>
    </xf>
    <xf numFmtId="3" fontId="0" fillId="65" borderId="14" xfId="0" applyNumberFormat="1" applyFont="1" applyFill="1" applyBorder="1" applyAlignment="1">
      <alignment/>
    </xf>
    <xf numFmtId="3" fontId="0" fillId="65" borderId="32" xfId="0" applyNumberFormat="1" applyFont="1" applyFill="1" applyBorder="1" applyAlignment="1">
      <alignment/>
    </xf>
    <xf numFmtId="0" fontId="5" fillId="65" borderId="28" xfId="55" applyFill="1" applyBorder="1" applyAlignment="1" applyProtection="1">
      <alignment horizontal="left"/>
      <protection/>
    </xf>
    <xf numFmtId="3" fontId="0" fillId="65" borderId="34" xfId="3" applyNumberFormat="1" applyFont="1" applyFill="1" applyBorder="1" applyAlignment="1">
      <alignment/>
    </xf>
    <xf numFmtId="0" fontId="0" fillId="65" borderId="10" xfId="3" applyFont="1" applyFill="1" applyBorder="1" applyAlignment="1">
      <alignment horizontal="left" wrapText="1"/>
    </xf>
    <xf numFmtId="0" fontId="0" fillId="65" borderId="0" xfId="3" applyFont="1" applyFill="1" applyBorder="1" applyAlignment="1">
      <alignment horizontal="left"/>
    </xf>
    <xf numFmtId="3" fontId="0" fillId="65" borderId="33" xfId="3" applyNumberFormat="1" applyFont="1" applyFill="1" applyBorder="1" applyAlignment="1">
      <alignment/>
    </xf>
    <xf numFmtId="0" fontId="0" fillId="65" borderId="10" xfId="3" applyFont="1" applyFill="1" applyBorder="1" applyAlignment="1">
      <alignment horizontal="left"/>
    </xf>
    <xf numFmtId="0" fontId="9" fillId="65" borderId="10" xfId="3" applyFont="1" applyFill="1" applyBorder="1" applyAlignment="1">
      <alignment horizontal="left" wrapText="1"/>
    </xf>
    <xf numFmtId="0" fontId="9" fillId="65" borderId="0" xfId="3" applyFont="1" applyFill="1" applyBorder="1" applyAlignment="1">
      <alignment horizontal="left"/>
    </xf>
    <xf numFmtId="3" fontId="0" fillId="67" borderId="29" xfId="0" applyNumberFormat="1" applyFont="1" applyFill="1" applyBorder="1" applyAlignment="1">
      <alignment/>
    </xf>
    <xf numFmtId="3" fontId="0" fillId="67" borderId="12" xfId="3" applyNumberFormat="1" applyFont="1" applyFill="1" applyBorder="1" applyAlignment="1">
      <alignment/>
    </xf>
    <xf numFmtId="9" fontId="0" fillId="67" borderId="22" xfId="3" applyNumberFormat="1" applyFont="1" applyFill="1" applyBorder="1" applyAlignment="1">
      <alignment/>
    </xf>
    <xf numFmtId="3" fontId="0" fillId="67" borderId="21" xfId="3" applyNumberFormat="1" applyFont="1" applyFill="1" applyBorder="1" applyAlignment="1">
      <alignment/>
    </xf>
    <xf numFmtId="3" fontId="0" fillId="67" borderId="12" xfId="3" applyNumberFormat="1" applyFont="1" applyFill="1" applyBorder="1" applyAlignment="1">
      <alignment/>
    </xf>
    <xf numFmtId="3" fontId="0" fillId="67" borderId="11" xfId="3" applyNumberFormat="1" applyFont="1" applyFill="1" applyBorder="1" applyAlignment="1">
      <alignment/>
    </xf>
    <xf numFmtId="3" fontId="0" fillId="67" borderId="28" xfId="0" applyNumberFormat="1" applyFont="1" applyFill="1" applyBorder="1" applyAlignment="1">
      <alignment/>
    </xf>
    <xf numFmtId="3" fontId="0" fillId="67" borderId="11" xfId="0" applyNumberFormat="1" applyFont="1" applyFill="1" applyBorder="1" applyAlignment="1">
      <alignment/>
    </xf>
    <xf numFmtId="3" fontId="0" fillId="67" borderId="0" xfId="0" applyNumberFormat="1" applyFont="1" applyFill="1" applyBorder="1" applyAlignment="1">
      <alignment/>
    </xf>
    <xf numFmtId="0" fontId="0" fillId="67" borderId="0" xfId="0" applyFont="1" applyFill="1" applyBorder="1" applyAlignment="1">
      <alignment horizontal="left"/>
    </xf>
    <xf numFmtId="3" fontId="0" fillId="68" borderId="10" xfId="0" applyNumberFormat="1" applyFont="1" applyFill="1" applyBorder="1" applyAlignment="1">
      <alignment/>
    </xf>
    <xf numFmtId="3" fontId="0" fillId="68" borderId="10" xfId="3" applyNumberFormat="1" applyFont="1" applyFill="1" applyBorder="1" applyAlignment="1">
      <alignment/>
    </xf>
    <xf numFmtId="2" fontId="0" fillId="68" borderId="10" xfId="0" applyNumberFormat="1" applyFont="1" applyFill="1" applyBorder="1" applyAlignment="1">
      <alignment/>
    </xf>
    <xf numFmtId="3" fontId="0" fillId="68" borderId="10" xfId="0" applyNumberFormat="1" applyFont="1" applyFill="1" applyBorder="1" applyAlignment="1">
      <alignment vertical="top" wrapText="1"/>
    </xf>
    <xf numFmtId="0" fontId="5" fillId="68" borderId="0" xfId="55" applyFill="1" applyAlignment="1" applyProtection="1">
      <alignment vertical="center" wrapText="1"/>
      <protection/>
    </xf>
    <xf numFmtId="3" fontId="0" fillId="68" borderId="10" xfId="0" applyNumberFormat="1" applyFont="1" applyFill="1" applyBorder="1" applyAlignment="1">
      <alignment wrapText="1"/>
    </xf>
    <xf numFmtId="0" fontId="0" fillId="68" borderId="0" xfId="0" applyFont="1" applyFill="1" applyBorder="1" applyAlignment="1">
      <alignment/>
    </xf>
    <xf numFmtId="3" fontId="5" fillId="68" borderId="10" xfId="55" applyNumberFormat="1" applyFill="1" applyBorder="1" applyAlignment="1" applyProtection="1">
      <alignment vertical="top" wrapText="1"/>
      <protection/>
    </xf>
    <xf numFmtId="0" fontId="0" fillId="69" borderId="12" xfId="0" applyFont="1" applyFill="1" applyBorder="1" applyAlignment="1">
      <alignment wrapText="1"/>
    </xf>
    <xf numFmtId="0" fontId="9" fillId="69" borderId="17" xfId="0" applyFont="1" applyFill="1" applyBorder="1" applyAlignment="1">
      <alignment horizontal="center"/>
    </xf>
    <xf numFmtId="0" fontId="9" fillId="69" borderId="17" xfId="0" applyFont="1" applyFill="1" applyBorder="1" applyAlignment="1">
      <alignment horizontal="left"/>
    </xf>
    <xf numFmtId="0" fontId="0" fillId="69" borderId="27" xfId="0" applyFont="1" applyFill="1" applyBorder="1" applyAlignment="1">
      <alignment wrapText="1"/>
    </xf>
    <xf numFmtId="0" fontId="1" fillId="69" borderId="30" xfId="2" applyFont="1" applyFill="1" applyBorder="1" applyAlignment="1">
      <alignment horizontal="center"/>
    </xf>
    <xf numFmtId="3" fontId="0" fillId="69" borderId="29" xfId="0" applyNumberFormat="1" applyFont="1" applyFill="1" applyBorder="1" applyAlignment="1">
      <alignment/>
    </xf>
    <xf numFmtId="3" fontId="0" fillId="69" borderId="19" xfId="67" applyNumberFormat="1" applyFont="1" applyFill="1" applyBorder="1" applyAlignment="1">
      <alignment/>
    </xf>
    <xf numFmtId="9" fontId="0" fillId="69" borderId="13" xfId="67" applyNumberFormat="1" applyFont="1" applyFill="1" applyBorder="1" applyAlignment="1">
      <alignment/>
    </xf>
    <xf numFmtId="3" fontId="0" fillId="69" borderId="12" xfId="67" applyNumberFormat="1" applyFont="1" applyFill="1" applyBorder="1" applyAlignment="1">
      <alignment/>
    </xf>
    <xf numFmtId="3" fontId="0" fillId="69" borderId="21" xfId="67" applyNumberFormat="1" applyFont="1" applyFill="1" applyBorder="1" applyAlignment="1">
      <alignment/>
    </xf>
    <xf numFmtId="3" fontId="0" fillId="69" borderId="31" xfId="67" applyNumberFormat="1" applyFont="1" applyFill="1" applyBorder="1" applyAlignment="1">
      <alignment/>
    </xf>
    <xf numFmtId="3" fontId="0" fillId="69" borderId="29" xfId="67" applyNumberFormat="1" applyFont="1" applyFill="1" applyBorder="1" applyAlignment="1">
      <alignment/>
    </xf>
    <xf numFmtId="3" fontId="0" fillId="69" borderId="11" xfId="67" applyNumberFormat="1" applyFont="1" applyFill="1" applyBorder="1" applyAlignment="1">
      <alignment/>
    </xf>
    <xf numFmtId="3" fontId="0" fillId="69" borderId="28" xfId="67" applyNumberFormat="1" applyFont="1" applyFill="1" applyBorder="1" applyAlignment="1">
      <alignment/>
    </xf>
    <xf numFmtId="3" fontId="0" fillId="69" borderId="32" xfId="67" applyNumberFormat="1" applyFont="1" applyFill="1" applyBorder="1" applyAlignment="1">
      <alignment/>
    </xf>
    <xf numFmtId="3" fontId="0" fillId="69" borderId="10" xfId="0" applyNumberFormat="1" applyFont="1" applyFill="1" applyBorder="1" applyAlignment="1">
      <alignment/>
    </xf>
    <xf numFmtId="0" fontId="0" fillId="69" borderId="10" xfId="0" applyFont="1" applyFill="1" applyBorder="1" applyAlignment="1">
      <alignment horizontal="left"/>
    </xf>
    <xf numFmtId="0" fontId="0" fillId="69" borderId="10" xfId="0" applyFont="1" applyFill="1" applyBorder="1" applyAlignment="1">
      <alignment horizontal="left" wrapText="1"/>
    </xf>
    <xf numFmtId="0" fontId="0" fillId="69" borderId="0" xfId="0" applyFont="1" applyFill="1" applyBorder="1" applyAlignment="1">
      <alignment horizontal="left"/>
    </xf>
    <xf numFmtId="0" fontId="0" fillId="69" borderId="19" xfId="0" applyFont="1" applyFill="1" applyBorder="1" applyAlignment="1">
      <alignment horizontal="left"/>
    </xf>
    <xf numFmtId="0" fontId="0" fillId="69" borderId="27" xfId="0" applyFont="1" applyFill="1" applyBorder="1" applyAlignment="1">
      <alignment horizontal="left" wrapText="1"/>
    </xf>
    <xf numFmtId="3" fontId="0" fillId="69" borderId="21" xfId="0" applyNumberFormat="1" applyFont="1" applyFill="1" applyBorder="1" applyAlignment="1">
      <alignment/>
    </xf>
    <xf numFmtId="3" fontId="0" fillId="69" borderId="19" xfId="1" applyNumberFormat="1" applyFont="1" applyFill="1" applyBorder="1" applyAlignment="1">
      <alignment/>
    </xf>
    <xf numFmtId="3" fontId="0" fillId="69" borderId="12" xfId="1" applyNumberFormat="1" applyFont="1" applyFill="1" applyBorder="1" applyAlignment="1">
      <alignment/>
    </xf>
    <xf numFmtId="9" fontId="0" fillId="69" borderId="13" xfId="1" applyNumberFormat="1" applyFont="1" applyFill="1" applyBorder="1" applyAlignment="1">
      <alignment/>
    </xf>
    <xf numFmtId="3" fontId="0" fillId="69" borderId="12" xfId="1" applyNumberFormat="1" applyFont="1" applyFill="1" applyBorder="1" applyAlignment="1">
      <alignment/>
    </xf>
    <xf numFmtId="3" fontId="0" fillId="69" borderId="21" xfId="1" applyNumberFormat="1" applyFont="1" applyFill="1" applyBorder="1" applyAlignment="1">
      <alignment/>
    </xf>
    <xf numFmtId="3" fontId="0" fillId="69" borderId="31" xfId="1" applyNumberFormat="1" applyFont="1" applyFill="1" applyBorder="1" applyAlignment="1">
      <alignment/>
    </xf>
    <xf numFmtId="3" fontId="0" fillId="69" borderId="29" xfId="1" applyNumberFormat="1" applyFont="1" applyFill="1" applyBorder="1" applyAlignment="1">
      <alignment/>
    </xf>
    <xf numFmtId="3" fontId="0" fillId="69" borderId="11" xfId="1" applyNumberFormat="1" applyFont="1" applyFill="1" applyBorder="1" applyAlignment="1">
      <alignment/>
    </xf>
    <xf numFmtId="3" fontId="0" fillId="69" borderId="28" xfId="1" applyNumberFormat="1" applyFont="1" applyFill="1" applyBorder="1" applyAlignment="1">
      <alignment/>
    </xf>
    <xf numFmtId="3" fontId="0" fillId="69" borderId="32" xfId="1" applyNumberFormat="1" applyFont="1" applyFill="1" applyBorder="1" applyAlignment="1">
      <alignment/>
    </xf>
    <xf numFmtId="0" fontId="0" fillId="69" borderId="19" xfId="0" applyFont="1" applyFill="1" applyBorder="1" applyAlignment="1">
      <alignment/>
    </xf>
    <xf numFmtId="0" fontId="1" fillId="69" borderId="0" xfId="43" applyFont="1" applyFill="1" applyBorder="1" applyAlignment="1">
      <alignment horizontal="center"/>
    </xf>
    <xf numFmtId="207" fontId="0" fillId="70" borderId="0" xfId="67" applyNumberFormat="1" applyFont="1" applyFill="1" applyBorder="1" applyAlignment="1" applyProtection="1">
      <alignment/>
      <protection/>
    </xf>
    <xf numFmtId="9" fontId="0" fillId="69" borderId="22" xfId="67" applyNumberFormat="1" applyFont="1" applyFill="1" applyBorder="1" applyAlignment="1">
      <alignment/>
    </xf>
    <xf numFmtId="3" fontId="0" fillId="69" borderId="10" xfId="67" applyNumberFormat="1" applyFont="1" applyFill="1" applyBorder="1" applyAlignment="1">
      <alignment/>
    </xf>
    <xf numFmtId="3" fontId="0" fillId="69" borderId="12" xfId="3" applyNumberFormat="1" applyFont="1" applyFill="1" applyBorder="1" applyAlignment="1">
      <alignment/>
    </xf>
    <xf numFmtId="9" fontId="0" fillId="69" borderId="22" xfId="3" applyNumberFormat="1" applyFont="1" applyFill="1" applyBorder="1" applyAlignment="1">
      <alignment/>
    </xf>
    <xf numFmtId="3" fontId="0" fillId="69" borderId="21" xfId="3" applyNumberFormat="1" applyFont="1" applyFill="1" applyBorder="1" applyAlignment="1">
      <alignment/>
    </xf>
    <xf numFmtId="3" fontId="0" fillId="69" borderId="12" xfId="3" applyNumberFormat="1" applyFont="1" applyFill="1" applyBorder="1" applyAlignment="1">
      <alignment/>
    </xf>
    <xf numFmtId="3" fontId="0" fillId="69" borderId="11" xfId="3" applyNumberFormat="1" applyFont="1" applyFill="1" applyBorder="1" applyAlignment="1">
      <alignment/>
    </xf>
    <xf numFmtId="3" fontId="0" fillId="69" borderId="28" xfId="0" applyNumberFormat="1" applyFont="1" applyFill="1" applyBorder="1" applyAlignment="1">
      <alignment/>
    </xf>
    <xf numFmtId="3" fontId="0" fillId="69" borderId="11" xfId="0" applyNumberFormat="1" applyFont="1" applyFill="1" applyBorder="1" applyAlignment="1">
      <alignment/>
    </xf>
    <xf numFmtId="3" fontId="0" fillId="69" borderId="0" xfId="0" applyNumberFormat="1" applyFont="1" applyFill="1" applyBorder="1" applyAlignment="1">
      <alignment/>
    </xf>
    <xf numFmtId="0" fontId="0" fillId="69" borderId="19" xfId="0" applyFont="1" applyFill="1" applyBorder="1" applyAlignment="1">
      <alignment wrapText="1"/>
    </xf>
    <xf numFmtId="0" fontId="0" fillId="69" borderId="27" xfId="0" applyFont="1" applyFill="1" applyBorder="1" applyAlignment="1">
      <alignment horizontal="left"/>
    </xf>
    <xf numFmtId="0" fontId="1" fillId="69" borderId="0" xfId="2" applyFont="1" applyFill="1" applyBorder="1" applyAlignment="1">
      <alignment horizontal="center"/>
    </xf>
    <xf numFmtId="3" fontId="0" fillId="69" borderId="19" xfId="3" applyNumberFormat="1" applyFont="1" applyFill="1" applyBorder="1" applyAlignment="1">
      <alignment/>
    </xf>
    <xf numFmtId="3" fontId="0" fillId="69" borderId="28" xfId="3" applyNumberFormat="1" applyFont="1" applyFill="1" applyBorder="1" applyAlignment="1">
      <alignment/>
    </xf>
    <xf numFmtId="3" fontId="0" fillId="69" borderId="32" xfId="3" applyNumberFormat="1" applyFont="1" applyFill="1" applyBorder="1" applyAlignment="1">
      <alignment/>
    </xf>
    <xf numFmtId="0" fontId="0" fillId="69" borderId="0" xfId="0" applyFont="1" applyFill="1" applyBorder="1" applyAlignment="1">
      <alignment/>
    </xf>
    <xf numFmtId="0" fontId="9" fillId="69" borderId="0" xfId="0" applyFont="1" applyFill="1" applyBorder="1" applyAlignment="1">
      <alignment horizontal="left"/>
    </xf>
    <xf numFmtId="0" fontId="0" fillId="69" borderId="0" xfId="0" applyFont="1" applyFill="1" applyBorder="1" applyAlignment="1">
      <alignment horizontal="left" wrapText="1"/>
    </xf>
    <xf numFmtId="3" fontId="0" fillId="69" borderId="0" xfId="3" applyNumberFormat="1" applyFont="1" applyFill="1" applyBorder="1" applyAlignment="1">
      <alignment/>
    </xf>
    <xf numFmtId="9" fontId="0" fillId="69" borderId="0" xfId="3" applyNumberFormat="1" applyFont="1" applyFill="1" applyBorder="1" applyAlignment="1">
      <alignment/>
    </xf>
    <xf numFmtId="3" fontId="0" fillId="69" borderId="0" xfId="3" applyNumberFormat="1" applyFont="1" applyFill="1" applyBorder="1" applyAlignment="1">
      <alignment/>
    </xf>
    <xf numFmtId="3" fontId="0" fillId="8" borderId="29" xfId="0" applyNumberFormat="1" applyFont="1" applyFill="1" applyBorder="1" applyAlignment="1">
      <alignment/>
    </xf>
    <xf numFmtId="0" fontId="55" fillId="43" borderId="30" xfId="2" applyFont="1" applyFill="1" applyBorder="1" applyAlignment="1">
      <alignment horizontal="center"/>
    </xf>
    <xf numFmtId="0" fontId="1" fillId="61" borderId="0" xfId="43" applyNumberFormat="1" applyFont="1" applyFill="1" applyBorder="1" applyAlignment="1" applyProtection="1">
      <alignment horizontal="center"/>
      <protection/>
    </xf>
    <xf numFmtId="0" fontId="1" fillId="61" borderId="70" xfId="43" applyNumberFormat="1" applyFont="1" applyFill="1" applyBorder="1" applyAlignment="1" applyProtection="1">
      <alignment horizontal="center"/>
      <protection/>
    </xf>
    <xf numFmtId="0" fontId="1" fillId="61" borderId="13" xfId="43" applyNumberFormat="1" applyFont="1" applyFill="1" applyBorder="1" applyAlignment="1" applyProtection="1">
      <alignment horizontal="center"/>
      <protection/>
    </xf>
    <xf numFmtId="0" fontId="1" fillId="61" borderId="10" xfId="43" applyNumberFormat="1" applyFont="1" applyFill="1" applyBorder="1" applyAlignment="1" applyProtection="1">
      <alignment horizontal="center"/>
      <protection/>
    </xf>
    <xf numFmtId="0" fontId="1" fillId="43" borderId="0" xfId="42" applyFont="1" applyFill="1" applyBorder="1" applyAlignment="1">
      <alignment horizontal="center"/>
    </xf>
    <xf numFmtId="0" fontId="0" fillId="41" borderId="89" xfId="0" applyFont="1" applyFill="1" applyBorder="1" applyAlignment="1">
      <alignment/>
    </xf>
    <xf numFmtId="0" fontId="0" fillId="41" borderId="14" xfId="0" applyFont="1" applyFill="1" applyBorder="1" applyAlignment="1">
      <alignment/>
    </xf>
    <xf numFmtId="0" fontId="0" fillId="41" borderId="16" xfId="0" applyFont="1" applyFill="1" applyBorder="1" applyAlignment="1">
      <alignment wrapText="1"/>
    </xf>
    <xf numFmtId="0" fontId="0" fillId="34" borderId="42" xfId="0" applyFont="1" applyFill="1" applyBorder="1" applyAlignment="1">
      <alignment horizontal="right"/>
    </xf>
    <xf numFmtId="0" fontId="0" fillId="41" borderId="59" xfId="0" applyFont="1" applyFill="1" applyBorder="1" applyAlignment="1">
      <alignment horizontal="left"/>
    </xf>
    <xf numFmtId="0" fontId="1" fillId="32" borderId="10" xfId="0" applyFont="1" applyFill="1" applyBorder="1" applyAlignment="1">
      <alignment wrapText="1"/>
    </xf>
    <xf numFmtId="0" fontId="0" fillId="0" borderId="10" xfId="0" applyBorder="1" applyAlignment="1">
      <alignment/>
    </xf>
    <xf numFmtId="0" fontId="0" fillId="0" borderId="10" xfId="0" applyBorder="1" applyAlignment="1">
      <alignment wrapText="1"/>
    </xf>
  </cellXfs>
  <cellStyles count="62">
    <cellStyle name="Normal" xfId="0"/>
    <cellStyle name="RowLevel_0" xfId="1"/>
    <cellStyle name="ColLevel_0" xfId="2"/>
    <cellStyle name="RowLevel_1" xfId="3"/>
    <cellStyle name="RowLevel_2" xfId="5"/>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0" xfId="42"/>
    <cellStyle name="ColLevel_1 2"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2 2" xfId="57"/>
    <cellStyle name="Hyperlink 3" xfId="58"/>
    <cellStyle name="Input" xfId="59"/>
    <cellStyle name="Linked Cell" xfId="60"/>
    <cellStyle name="Neutral" xfId="61"/>
    <cellStyle name="Normal 2" xfId="62"/>
    <cellStyle name="Normal 3" xfId="63"/>
    <cellStyle name="Note" xfId="64"/>
    <cellStyle name="Output" xfId="65"/>
    <cellStyle name="Percent" xfId="66"/>
    <cellStyle name="RowLevel_2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ublications.europa.eu/code/pdf/370000en.htm" TargetMode="External" /><Relationship Id="rId2" Type="http://schemas.openxmlformats.org/officeDocument/2006/relationships/hyperlink" Target="mailto:mail@e-gov.bg"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cdr.eionet.europa.eu/bg/eu/floods/envt04taw/BG_BG3000_PFRA_FL_Point_20120731.shp.xml" TargetMode="External" /><Relationship Id="rId2" Type="http://schemas.openxmlformats.org/officeDocument/2006/relationships/hyperlink" Target="http://cdr.eionet.europa.eu/bg/eu/floods/envt04taw/BG_BG3000_PFRA_FL_Polygon_20120731.shp.xml" TargetMode="External" /><Relationship Id="rId3" Type="http://schemas.openxmlformats.org/officeDocument/2006/relationships/hyperlink" Target="http://cdr.eionet.europa.eu/bg/eu/floods/envt04taw/BG_BG3000_PFRA_FL_Line_20120731.shp.xml" TargetMode="External" /><Relationship Id="rId4" Type="http://schemas.openxmlformats.org/officeDocument/2006/relationships/hyperlink" Target="http://inspire-natura2000.moew.government.bg:6080/arcgis/rest/services/INSPIRE_Download/MapServer/exts/InspireFeatureDownload/service?REQUEST=GetCapabilities&amp;SERVICE=WFS" TargetMode="External" /><Relationship Id="rId5" Type="http://schemas.openxmlformats.org/officeDocument/2006/relationships/hyperlink" Target="http://gis.armf.bg:8080/geonetwork/srv/eng/csw?SERVICE=CSW&amp;VERSION=2.0.2&amp;REQUEST=GetCapabilities" TargetMode="External" /><Relationship Id="rId6" Type="http://schemas.openxmlformats.org/officeDocument/2006/relationships/hyperlink" Target="http://smc.mvr.bg/" TargetMode="External" /><Relationship Id="rId7" Type="http://schemas.openxmlformats.org/officeDocument/2006/relationships/hyperlink" Target="http://smc.mvr.bg/" TargetMode="External" /><Relationship Id="rId8" Type="http://schemas.openxmlformats.org/officeDocument/2006/relationships/hyperlink" Target="http://smc.mvr.bg/" TargetMode="External" /><Relationship Id="rId9" Type="http://schemas.openxmlformats.org/officeDocument/2006/relationships/hyperlink" Target="http://smc.mvr.bg/" TargetMode="External" /><Relationship Id="rId10" Type="http://schemas.openxmlformats.org/officeDocument/2006/relationships/hyperlink" Target="http://smc.mvr.bg/" TargetMode="External" /><Relationship Id="rId11" Type="http://schemas.openxmlformats.org/officeDocument/2006/relationships/hyperlink" Target="http://cdr.eionet.europa.eu/bg/eu/floods/envub_1aq/BG1000_PFRA_FL_Polygon_20120731.shp.xml" TargetMode="External" /><Relationship Id="rId12" Type="http://schemas.openxmlformats.org/officeDocument/2006/relationships/hyperlink" Target="http://212.72.204.94:8080/geoserver/bgsoil/wms?service=WMS&amp;version=1.1.0&amp;request=GetMap&amp;layers=bgsoil:Soil_Geographic_Regions_of_Bulgaria_%281974%29&amp;styles=&amp;bbox=22.357,41.235,28.604,44.209&amp;width=693&amp;height=330&amp;srs=EPSG:4326&amp;format=application/openlayers" TargetMode="External" /><Relationship Id="rId13" Type="http://schemas.openxmlformats.org/officeDocument/2006/relationships/hyperlink" Target="http://212.72.204.94:8080/geoserver/bgsoil/wms?service=WMS&amp;version=1.1.0&amp;request=GetMap&amp;layers=bgsoil:Bulgarian_Soil_Map_200000&amp;styles=&amp;bbox=22.356,41.236,28.607,44.212&amp;width=693&amp;height=330&amp;srs=EPSG:4326&amp;format=application/openlayers" TargetMode="External" /><Relationship Id="rId14" Type="http://schemas.openxmlformats.org/officeDocument/2006/relationships/hyperlink" Target="http://212.72.204.94:8080/geoserver/ows?service=WFS&amp;version=1.0.0&amp;request=GetCapabilities" TargetMode="External" /><Relationship Id="rId15" Type="http://schemas.openxmlformats.org/officeDocument/2006/relationships/hyperlink" Target="http://212.72.204.94:8080/geonetwork/srv/en/main.home" TargetMode="External" /><Relationship Id="rId16" Type="http://schemas.openxmlformats.org/officeDocument/2006/relationships/hyperlink" Target="http://cdr.eionet.europa.eu/bg/eu/floods/envulyig/" TargetMode="External" /><Relationship Id="rId17" Type="http://schemas.openxmlformats.org/officeDocument/2006/relationships/hyperlink" Target="http://cdr.eionet.europa.eu/bg/eu/floods/envub_1aq/BG1000_PFRA_FL_Point_20120731.shp.xml" TargetMode="External" /><Relationship Id="rId18" Type="http://schemas.openxmlformats.org/officeDocument/2006/relationships/hyperlink" Target="http://inspire-natura2000.moew.government.bg:8080/geoportal/catalog/search/resource/details.page?uuid=%7BBB2E3803-7658-4B03-AFC4-BB0F72EFFED5%7D" TargetMode="External" /><Relationship Id="rId19" Type="http://schemas.openxmlformats.org/officeDocument/2006/relationships/hyperlink" Target="https://gis.bgports.bg/geonetwork/srv/bul/main.home" TargetMode="External" /><Relationship Id="rId20" Type="http://schemas.openxmlformats.org/officeDocument/2006/relationships/hyperlink" Target="https://gis.bgports.bg/geonetwork/srv/bul/main.home" TargetMode="External" /><Relationship Id="rId21" Type="http://schemas.openxmlformats.org/officeDocument/2006/relationships/hyperlink" Target="http://natura2000.moew.government.bg/" TargetMode="External" /><Relationship Id="rId22" Type="http://schemas.openxmlformats.org/officeDocument/2006/relationships/hyperlink" Target="http://eea.government.bg/flexviewers/a29f5963-b657-4c30-9170-8b014daf349a_metadata-protected-areas-dataset.xml" TargetMode="External" /><Relationship Id="rId23" Type="http://schemas.openxmlformats.org/officeDocument/2006/relationships/hyperlink" Target="http://eea.government.bg/flexviewers/c54cf2c4-3cde-4110-86b7-262f3a70afe9_metadata-clc-dataset.xml" TargetMode="External" /><Relationship Id="rId24" Type="http://schemas.openxmlformats.org/officeDocument/2006/relationships/hyperlink" Target="http://eea.government.bg/flexviewers/22d40509-c7b9-46fb-aca2-45694da4611b_metadata-water-dataset.xml" TargetMode="External" /><Relationship Id="rId25" Type="http://schemas.openxmlformats.org/officeDocument/2006/relationships/hyperlink" Target="http://212.122.184.17:6080/arcgis/services/&#1042;&#1089;&#1080;&#1095;&#1082;&#1080;_&#1079;&#1072;&#1097;&#1080;&#1090;&#1077;&#1085;&#1080;_&#1086;&#1073;&#1077;&#1082;&#1090;&#1080;/MapServer/WMSServer?SERVICE=WMS&amp;VERSION=1.3.0&amp;REQUEST=GetCapabilities" TargetMode="External" /><Relationship Id="rId26" Type="http://schemas.openxmlformats.org/officeDocument/2006/relationships/hyperlink" Target="http://212.122.184.17:6080/arcgis/services/INSPIRE_Corine_Land_Cover_2012/MapServer/WMSServer?SERVICE=WMS&amp;VERSION=1.3.0&amp;REQUEST=GetCapabilities" TargetMode="External" /><Relationship Id="rId27" Type="http://schemas.openxmlformats.org/officeDocument/2006/relationships/hyperlink" Target="http://212.122.184.17:6080/arcgis/services/&#1042;&#1089;&#1080;&#1095;&#1082;&#1080;_&#1079;&#1072;&#1097;&#1080;&#1090;&#1077;&#1085;&#1080;_&#1086;&#1073;&#1077;&#1082;&#1090;&#1080;/MapServer/WMSServer?SERVICE=WMS&amp;VERSION=1.3.0&amp;REQUEST=GetCapabilities" TargetMode="External" /><Relationship Id="rId28" Type="http://schemas.openxmlformats.org/officeDocument/2006/relationships/hyperlink" Target="http://cdr.eionet.europa.eu/bg/eu/wfd2016/spatial/envwjnoca/" TargetMode="External" /><Relationship Id="rId29" Type="http://schemas.openxmlformats.org/officeDocument/2006/relationships/hyperlink" Target="http://cdr.eionet.europa.eu/bg/eu/fhrm/envv7brwa/" TargetMode="External" /><Relationship Id="rId30" Type="http://schemas.openxmlformats.org/officeDocument/2006/relationships/hyperlink" Target="http://cdr.eionet.europa.eu/bg/eu/fhrm/envv7brwa/" TargetMode="External" /><Relationship Id="rId31" Type="http://schemas.openxmlformats.org/officeDocument/2006/relationships/hyperlink" Target="http://insp-as:6080/arcgis/rest/login?redirect=http%3A//insp-as%3A6080/arcgis/rest/services/GCCA_inspire/MapServer/exts/InspireView/ENG/service%3F" TargetMode="External" /><Relationship Id="rId32" Type="http://schemas.openxmlformats.org/officeDocument/2006/relationships/hyperlink" Target="http://insp-as:6080/arcgis/rest/login?redirect=http%3A//insp-as%3A6080/arcgis/rest/services/GCCA_inspire/MapServer/exts/InspireView/ENG/service%3F" TargetMode="External" /><Relationship Id="rId33" Type="http://schemas.openxmlformats.org/officeDocument/2006/relationships/hyperlink" Target="https://kais.cadastre.bg/" TargetMode="External" /><Relationship Id="rId34" Type="http://schemas.openxmlformats.org/officeDocument/2006/relationships/hyperlink" Target="https://kais.cadastre.bg/" TargetMode="External" /><Relationship Id="rId35" Type="http://schemas.openxmlformats.org/officeDocument/2006/relationships/hyperlink" Target="https://kais.cadastre.bg/" TargetMode="External" /><Relationship Id="rId36" Type="http://schemas.openxmlformats.org/officeDocument/2006/relationships/hyperlink" Target="https://kais.cadastre.bg/" TargetMode="External" /><Relationship Id="rId37" Type="http://schemas.openxmlformats.org/officeDocument/2006/relationships/hyperlink" Target="https://kais.cadastre.bg/" TargetMode="External" /><Relationship Id="rId38" Type="http://schemas.openxmlformats.org/officeDocument/2006/relationships/hyperlink" Target="https://kais.cadastre.bg/" TargetMode="External" /><Relationship Id="rId39" Type="http://schemas.openxmlformats.org/officeDocument/2006/relationships/hyperlink" Target="http://212.122.184.17:6080/arcgis/services/aProtectedSite/MapServer/WMSServer?request=GetCapabilities&amp;service=WMS" TargetMode="External" /><Relationship Id="rId40" Type="http://schemas.openxmlformats.org/officeDocument/2006/relationships/hyperlink" Target="http://212.122.184.17:6080/arcgis/services/aProtectedSite/MapServer/WFSServer?request=GetCapabilities&amp;service=WFS" TargetMode="External" /><Relationship Id="rId41" Type="http://schemas.openxmlformats.org/officeDocument/2006/relationships/comments" Target="../comments2.xml" /><Relationship Id="rId42" Type="http://schemas.openxmlformats.org/officeDocument/2006/relationships/vmlDrawing" Target="../drawings/vmlDrawing1.vml" /><Relationship Id="rId4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dimension ref="A1:D22"/>
  <sheetViews>
    <sheetView zoomScalePageLayoutView="0" workbookViewId="0" topLeftCell="A1">
      <selection activeCell="B3" sqref="B3"/>
    </sheetView>
  </sheetViews>
  <sheetFormatPr defaultColWidth="9.140625" defaultRowHeight="12.75"/>
  <cols>
    <col min="1" max="1" width="35.00390625" style="0" customWidth="1"/>
    <col min="2" max="2" width="65.28125" style="0" customWidth="1"/>
    <col min="3" max="3" width="89.00390625" style="0" customWidth="1"/>
    <col min="4" max="4" width="81.7109375" style="0" customWidth="1"/>
  </cols>
  <sheetData>
    <row r="1" spans="1:4" ht="18">
      <c r="A1" s="380" t="s">
        <v>250</v>
      </c>
      <c r="B1" s="762">
        <v>2017</v>
      </c>
      <c r="C1" s="384"/>
      <c r="D1" s="385"/>
    </row>
    <row r="2" spans="1:4" ht="18">
      <c r="A2" s="381" t="s">
        <v>251</v>
      </c>
      <c r="B2" s="121" t="s">
        <v>379</v>
      </c>
      <c r="C2" s="386" t="s">
        <v>272</v>
      </c>
      <c r="D2" s="387" t="s">
        <v>255</v>
      </c>
    </row>
    <row r="3" spans="1:4" ht="18">
      <c r="A3" s="381" t="s">
        <v>252</v>
      </c>
      <c r="B3" s="662" t="s">
        <v>512</v>
      </c>
      <c r="C3" s="388"/>
      <c r="D3" s="388"/>
    </row>
    <row r="4" spans="1:4" ht="18">
      <c r="A4" s="381" t="s">
        <v>253</v>
      </c>
      <c r="B4" s="469" t="s">
        <v>513</v>
      </c>
      <c r="C4" s="388"/>
      <c r="D4" s="388"/>
    </row>
    <row r="5" spans="1:4" ht="39" thickBot="1">
      <c r="A5" s="382" t="s">
        <v>254</v>
      </c>
      <c r="B5" s="383" t="s">
        <v>380</v>
      </c>
      <c r="C5" s="389" t="s">
        <v>257</v>
      </c>
      <c r="D5" s="385" t="s">
        <v>256</v>
      </c>
    </row>
    <row r="7" ht="13.5" thickBot="1"/>
    <row r="8" ht="26.25" thickBot="1">
      <c r="C8" s="391" t="s">
        <v>271</v>
      </c>
    </row>
    <row r="9" ht="13.5" thickBot="1">
      <c r="C9" s="138"/>
    </row>
    <row r="10" ht="13.5" thickBot="1">
      <c r="C10" s="392" t="s">
        <v>258</v>
      </c>
    </row>
    <row r="11" ht="12.75">
      <c r="C11" s="138" t="s">
        <v>259</v>
      </c>
    </row>
    <row r="12" ht="12.75">
      <c r="C12" s="138" t="s">
        <v>260</v>
      </c>
    </row>
    <row r="13" ht="12.75">
      <c r="C13" s="138" t="s">
        <v>261</v>
      </c>
    </row>
    <row r="14" ht="12.75">
      <c r="C14" s="138" t="s">
        <v>262</v>
      </c>
    </row>
    <row r="15" ht="12.75">
      <c r="C15" s="138" t="s">
        <v>263</v>
      </c>
    </row>
    <row r="16" ht="12.75">
      <c r="C16" s="138" t="s">
        <v>264</v>
      </c>
    </row>
    <row r="17" ht="12.75">
      <c r="C17" s="138" t="s">
        <v>265</v>
      </c>
    </row>
    <row r="18" ht="12.75">
      <c r="C18" s="138" t="s">
        <v>266</v>
      </c>
    </row>
    <row r="19" ht="12.75">
      <c r="C19" s="138" t="s">
        <v>267</v>
      </c>
    </row>
    <row r="20" ht="12.75">
      <c r="C20" s="138" t="s">
        <v>268</v>
      </c>
    </row>
    <row r="21" ht="12.75">
      <c r="C21" s="138" t="s">
        <v>269</v>
      </c>
    </row>
    <row r="22" ht="13.5" thickBot="1">
      <c r="C22" s="390" t="s">
        <v>270</v>
      </c>
    </row>
  </sheetData>
  <sheetProtection/>
  <hyperlinks>
    <hyperlink ref="D2" r:id="rId1" display="http://publications.europa.eu/code/pdf/370000en.htm"/>
    <hyperlink ref="B4" r:id="rId2" display="mail@e-gov.bg"/>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pageSetUpPr fitToPage="1"/>
  </sheetPr>
  <dimension ref="A1:IV567"/>
  <sheetViews>
    <sheetView tabSelected="1" zoomScale="110" zoomScaleNormal="110" zoomScaleSheetLayoutView="100" zoomScalePageLayoutView="0" workbookViewId="0" topLeftCell="A1">
      <pane ySplit="1" topLeftCell="A6" activePane="bottomLeft" state="frozen"/>
      <selection pane="topLeft" activeCell="A1" sqref="A1"/>
      <selection pane="bottomLeft" activeCell="A35" sqref="A35"/>
    </sheetView>
  </sheetViews>
  <sheetFormatPr defaultColWidth="9.140625" defaultRowHeight="12.75" outlineLevelRow="3" outlineLevelCol="1"/>
  <cols>
    <col min="1" max="1" width="45.00390625" style="261" customWidth="1" outlineLevel="1"/>
    <col min="2" max="2" width="17.57421875" style="262" customWidth="1" outlineLevel="1"/>
    <col min="3" max="3" width="61.00390625" style="261" bestFit="1" customWidth="1" outlineLevel="1"/>
    <col min="4" max="4" width="42.28125" style="261" customWidth="1" outlineLevel="1"/>
    <col min="5" max="5" width="15.00390625" style="260" customWidth="1"/>
    <col min="6" max="6" width="9.00390625" style="261" customWidth="1"/>
    <col min="7" max="7" width="10.421875" style="261" customWidth="1"/>
    <col min="8" max="8" width="12.00390625" style="261" customWidth="1"/>
    <col min="9" max="9" width="11.140625" style="261" customWidth="1"/>
    <col min="10" max="10" width="10.8515625" style="261" bestFit="1" customWidth="1"/>
    <col min="11" max="11" width="9.140625" style="261" customWidth="1"/>
    <col min="12" max="12" width="9.8515625" style="261" customWidth="1"/>
    <col min="13" max="13" width="9.00390625" style="261" customWidth="1"/>
    <col min="14" max="14" width="11.28125" style="261" customWidth="1"/>
    <col min="15" max="15" width="9.7109375" style="261" customWidth="1"/>
    <col min="16" max="16" width="9.8515625" style="261" customWidth="1"/>
    <col min="17" max="17" width="10.7109375" style="261" customWidth="1"/>
    <col min="18" max="18" width="14.421875" style="261" customWidth="1"/>
    <col min="19" max="19" width="63.57421875" style="261" customWidth="1"/>
    <col min="20" max="20" width="18.8515625" style="261" customWidth="1"/>
    <col min="21" max="21" width="9.140625" style="261" customWidth="1"/>
    <col min="22" max="22" width="59.7109375" style="261" bestFit="1" customWidth="1"/>
    <col min="23" max="16384" width="9.140625" style="261" customWidth="1"/>
  </cols>
  <sheetData>
    <row r="1" spans="1:20" s="265" customFormat="1" ht="15.75">
      <c r="A1" s="471"/>
      <c r="B1" s="279"/>
      <c r="C1" s="279"/>
      <c r="D1" s="280" t="s">
        <v>63</v>
      </c>
      <c r="E1" s="281"/>
      <c r="F1" s="282" t="s">
        <v>10</v>
      </c>
      <c r="G1" s="283"/>
      <c r="H1" s="284" t="s">
        <v>65</v>
      </c>
      <c r="I1" s="285"/>
      <c r="J1" s="472"/>
      <c r="K1" s="286"/>
      <c r="L1" s="287" t="s">
        <v>66</v>
      </c>
      <c r="M1" s="288"/>
      <c r="N1" s="288"/>
      <c r="O1" s="288"/>
      <c r="P1" s="288"/>
      <c r="Q1" s="288"/>
      <c r="R1" s="955" t="s">
        <v>245</v>
      </c>
      <c r="S1" s="955" t="s">
        <v>246</v>
      </c>
      <c r="T1" s="955" t="s">
        <v>247</v>
      </c>
    </row>
    <row r="2" spans="1:20" s="266" customFormat="1" ht="47.25" customHeight="1">
      <c r="A2" s="289" t="s">
        <v>168</v>
      </c>
      <c r="B2" s="176"/>
      <c r="C2" s="176"/>
      <c r="D2" s="220" t="s">
        <v>64</v>
      </c>
      <c r="E2" s="222"/>
      <c r="F2" s="139" t="s">
        <v>9</v>
      </c>
      <c r="G2" s="139" t="s">
        <v>11</v>
      </c>
      <c r="H2" s="162"/>
      <c r="I2" s="58"/>
      <c r="J2" s="66" t="s">
        <v>152</v>
      </c>
      <c r="K2" s="122" t="s">
        <v>11</v>
      </c>
      <c r="L2" s="146" t="s">
        <v>12</v>
      </c>
      <c r="M2" s="57"/>
      <c r="N2" s="3"/>
      <c r="O2" s="146" t="s">
        <v>44</v>
      </c>
      <c r="P2" s="146" t="s">
        <v>13</v>
      </c>
      <c r="Q2" s="57" t="s">
        <v>11</v>
      </c>
      <c r="R2" s="956"/>
      <c r="S2" s="957"/>
      <c r="T2" s="956"/>
    </row>
    <row r="3" spans="1:20" s="267" customFormat="1" ht="12.75" outlineLevel="1">
      <c r="A3" s="290"/>
      <c r="B3" s="196"/>
      <c r="C3" s="196"/>
      <c r="D3" s="197"/>
      <c r="E3" s="223"/>
      <c r="F3" s="198"/>
      <c r="G3" s="198"/>
      <c r="H3" s="199"/>
      <c r="I3" s="199"/>
      <c r="J3" s="200"/>
      <c r="K3" s="198"/>
      <c r="L3" s="201"/>
      <c r="M3" s="202"/>
      <c r="N3" s="203"/>
      <c r="O3" s="204"/>
      <c r="P3" s="198"/>
      <c r="Q3" s="328"/>
      <c r="R3" s="473"/>
      <c r="S3" s="485"/>
      <c r="T3" s="485"/>
    </row>
    <row r="4" spans="1:20" s="268" customFormat="1" ht="12.75" outlineLevel="1">
      <c r="A4" s="291"/>
      <c r="B4" s="28"/>
      <c r="C4" s="28"/>
      <c r="D4" s="115"/>
      <c r="E4" s="224" t="s">
        <v>57</v>
      </c>
      <c r="F4" s="141" t="s">
        <v>34</v>
      </c>
      <c r="G4" s="125" t="s">
        <v>35</v>
      </c>
      <c r="H4" s="29" t="s">
        <v>33</v>
      </c>
      <c r="I4" s="88"/>
      <c r="J4" s="68" t="s">
        <v>48</v>
      </c>
      <c r="K4" s="125" t="s">
        <v>49</v>
      </c>
      <c r="L4" s="148" t="s">
        <v>56</v>
      </c>
      <c r="M4" s="29"/>
      <c r="N4" s="27" t="s">
        <v>33</v>
      </c>
      <c r="O4" s="94" t="s">
        <v>60</v>
      </c>
      <c r="P4" s="125" t="s">
        <v>47</v>
      </c>
      <c r="Q4" s="88" t="s">
        <v>46</v>
      </c>
      <c r="R4" s="475"/>
      <c r="S4" s="476"/>
      <c r="T4" s="476"/>
    </row>
    <row r="5" spans="1:20" s="269" customFormat="1" ht="12.75" outlineLevel="1">
      <c r="A5" s="292"/>
      <c r="B5" s="12"/>
      <c r="C5" s="12"/>
      <c r="D5" s="15"/>
      <c r="E5" s="225" t="s">
        <v>58</v>
      </c>
      <c r="F5" s="126">
        <f>IF(F7&gt;0,F6/F7,0)</f>
        <v>0.9604221635883905</v>
      </c>
      <c r="G5" s="126">
        <f>IF(G7&gt;0,G6/G7,0)</f>
        <v>0.8364116094986808</v>
      </c>
      <c r="H5" s="17" t="s">
        <v>33</v>
      </c>
      <c r="I5" s="89"/>
      <c r="J5" s="69">
        <f>IF(J7&gt;0,J6/J7,0)</f>
        <v>0.8280323877066532</v>
      </c>
      <c r="K5" s="126">
        <f>IF(K7&gt;0,K6/K7,0)</f>
        <v>0.7101449275362319</v>
      </c>
      <c r="L5" s="126">
        <f>IF(L7&gt;0,L6/L7,0)</f>
        <v>0.6939313984168866</v>
      </c>
      <c r="M5" s="63"/>
      <c r="N5" s="14"/>
      <c r="O5" s="95">
        <f>IF(O7&gt;0,O6/O7,0)</f>
        <v>0.7275362318840579</v>
      </c>
      <c r="P5" s="158">
        <f>IF(P7&gt;0,P6/P7,0)</f>
        <v>0</v>
      </c>
      <c r="Q5" s="321">
        <f>IF(Q7&gt;0,Q6/Q7,0)</f>
        <v>0.08571428571428572</v>
      </c>
      <c r="R5" s="486"/>
      <c r="S5" s="487"/>
      <c r="T5" s="487"/>
    </row>
    <row r="6" spans="1:20" s="269" customFormat="1" ht="12.75" outlineLevel="1">
      <c r="A6" s="292"/>
      <c r="B6" s="12"/>
      <c r="C6" s="12"/>
      <c r="D6" s="15"/>
      <c r="E6" s="228" t="s">
        <v>175</v>
      </c>
      <c r="F6" s="158">
        <f>F17+F406</f>
        <v>364</v>
      </c>
      <c r="G6" s="158">
        <f>G17+G406</f>
        <v>317</v>
      </c>
      <c r="H6" s="17" t="s">
        <v>33</v>
      </c>
      <c r="I6" s="89"/>
      <c r="J6" s="245">
        <f>I17</f>
        <v>7183244.490000002</v>
      </c>
      <c r="K6" s="158">
        <f>K17</f>
        <v>245</v>
      </c>
      <c r="L6" s="158">
        <f>L17+L406</f>
        <v>263</v>
      </c>
      <c r="M6" s="249"/>
      <c r="N6" s="250"/>
      <c r="O6" s="245">
        <f>O17</f>
        <v>251</v>
      </c>
      <c r="P6" s="181">
        <f>P406</f>
        <v>0</v>
      </c>
      <c r="Q6" s="336">
        <f>Q406</f>
        <v>3</v>
      </c>
      <c r="R6" s="488"/>
      <c r="S6" s="487"/>
      <c r="T6" s="487"/>
    </row>
    <row r="7" spans="1:20" s="269" customFormat="1" ht="12.75" outlineLevel="1">
      <c r="A7" s="292"/>
      <c r="B7" s="12"/>
      <c r="C7" s="12"/>
      <c r="D7" s="15"/>
      <c r="E7" s="228" t="s">
        <v>176</v>
      </c>
      <c r="F7" s="158">
        <f>$D17+$C406</f>
        <v>379</v>
      </c>
      <c r="G7" s="158">
        <f>$D17+$C406</f>
        <v>379</v>
      </c>
      <c r="H7" s="17" t="s">
        <v>33</v>
      </c>
      <c r="I7" s="89"/>
      <c r="J7" s="245">
        <f>H17</f>
        <v>8675076.72</v>
      </c>
      <c r="K7" s="158">
        <f>$D17</f>
        <v>345</v>
      </c>
      <c r="L7" s="158">
        <f>$D17+$C406</f>
        <v>379</v>
      </c>
      <c r="M7" s="249"/>
      <c r="N7" s="250"/>
      <c r="O7" s="245">
        <f>$D17</f>
        <v>345</v>
      </c>
      <c r="P7" s="181">
        <f>$D406</f>
        <v>35</v>
      </c>
      <c r="Q7" s="336">
        <f>$D406</f>
        <v>35</v>
      </c>
      <c r="R7" s="488"/>
      <c r="S7" s="487"/>
      <c r="T7" s="487"/>
    </row>
    <row r="8" spans="1:20" s="270" customFormat="1" ht="12.75" outlineLevel="1">
      <c r="A8" s="293"/>
      <c r="B8" s="4"/>
      <c r="C8" s="4"/>
      <c r="D8" s="116"/>
      <c r="E8" s="226"/>
      <c r="F8" s="127"/>
      <c r="G8" s="132"/>
      <c r="H8" s="22"/>
      <c r="I8" s="22"/>
      <c r="J8" s="106"/>
      <c r="K8" s="127"/>
      <c r="L8" s="96"/>
      <c r="M8" s="64"/>
      <c r="N8" s="9"/>
      <c r="O8" s="70"/>
      <c r="P8" s="132"/>
      <c r="Q8" s="320"/>
      <c r="R8" s="473"/>
      <c r="S8" s="474"/>
      <c r="T8" s="474"/>
    </row>
    <row r="9" spans="1:20" s="263" customFormat="1" ht="27.75" customHeight="1">
      <c r="A9" s="294" t="s">
        <v>59</v>
      </c>
      <c r="B9" s="174"/>
      <c r="C9" s="174"/>
      <c r="D9" s="174"/>
      <c r="E9" s="182"/>
      <c r="F9" s="182"/>
      <c r="G9" s="47"/>
      <c r="H9" s="172"/>
      <c r="I9" s="47"/>
      <c r="J9" s="71"/>
      <c r="K9" s="71"/>
      <c r="L9" s="71"/>
      <c r="M9" s="47"/>
      <c r="N9" s="47"/>
      <c r="O9" s="71"/>
      <c r="P9" s="71"/>
      <c r="Q9" s="47"/>
      <c r="R9" s="489"/>
      <c r="S9" s="489"/>
      <c r="T9" s="489"/>
    </row>
    <row r="10" spans="1:20" s="266" customFormat="1" ht="13.5" customHeight="1" outlineLevel="1">
      <c r="A10" s="295" t="s">
        <v>28</v>
      </c>
      <c r="B10" s="20" t="s">
        <v>14</v>
      </c>
      <c r="C10" s="20" t="s">
        <v>8</v>
      </c>
      <c r="D10" s="21" t="s">
        <v>167</v>
      </c>
      <c r="E10" s="227"/>
      <c r="F10" s="140" t="s">
        <v>42</v>
      </c>
      <c r="G10" s="140" t="s">
        <v>43</v>
      </c>
      <c r="H10" s="83" t="s">
        <v>122</v>
      </c>
      <c r="I10" s="84" t="s">
        <v>121</v>
      </c>
      <c r="J10" s="183" t="s">
        <v>152</v>
      </c>
      <c r="K10" s="123" t="s">
        <v>11</v>
      </c>
      <c r="L10" s="147" t="s">
        <v>67</v>
      </c>
      <c r="M10" s="111" t="s">
        <v>54</v>
      </c>
      <c r="N10" s="49" t="s">
        <v>40</v>
      </c>
      <c r="O10" s="184" t="s">
        <v>55</v>
      </c>
      <c r="P10" s="157" t="s">
        <v>33</v>
      </c>
      <c r="Q10" s="319"/>
      <c r="R10" s="478"/>
      <c r="S10" s="490"/>
      <c r="T10" s="490"/>
    </row>
    <row r="11" spans="1:20" s="267" customFormat="1" ht="12.75" outlineLevel="1">
      <c r="A11" s="296"/>
      <c r="B11" s="206"/>
      <c r="C11" s="206"/>
      <c r="D11" s="207"/>
      <c r="E11" s="226"/>
      <c r="F11" s="132"/>
      <c r="G11" s="132"/>
      <c r="H11" s="5"/>
      <c r="I11" s="5"/>
      <c r="J11" s="108"/>
      <c r="K11" s="132"/>
      <c r="L11" s="102"/>
      <c r="M11" s="64"/>
      <c r="N11" s="9"/>
      <c r="O11" s="78"/>
      <c r="P11" s="132"/>
      <c r="Q11" s="320"/>
      <c r="R11" s="473"/>
      <c r="S11" s="485"/>
      <c r="T11" s="485"/>
    </row>
    <row r="12" spans="1:20" s="268" customFormat="1" ht="12.75" outlineLevel="2">
      <c r="A12" s="291"/>
      <c r="B12" s="28" t="s">
        <v>53</v>
      </c>
      <c r="C12" s="28"/>
      <c r="D12" s="115"/>
      <c r="E12" s="224" t="s">
        <v>153</v>
      </c>
      <c r="F12" s="141"/>
      <c r="G12" s="125"/>
      <c r="H12" s="29" t="s">
        <v>33</v>
      </c>
      <c r="I12" s="88"/>
      <c r="J12" s="68"/>
      <c r="K12" s="125"/>
      <c r="L12" s="148" t="s">
        <v>93</v>
      </c>
      <c r="M12" s="29" t="s">
        <v>94</v>
      </c>
      <c r="N12" s="27" t="s">
        <v>95</v>
      </c>
      <c r="O12" s="94"/>
      <c r="P12" s="125" t="s">
        <v>33</v>
      </c>
      <c r="Q12" s="88" t="s">
        <v>33</v>
      </c>
      <c r="R12" s="475"/>
      <c r="S12" s="476"/>
      <c r="T12" s="476"/>
    </row>
    <row r="13" spans="1:20" s="271" customFormat="1" ht="12.75" outlineLevel="2">
      <c r="A13" s="297"/>
      <c r="B13" s="24"/>
      <c r="C13" s="14"/>
      <c r="D13" s="25"/>
      <c r="E13" s="228" t="s">
        <v>154</v>
      </c>
      <c r="F13" s="142"/>
      <c r="G13" s="128"/>
      <c r="H13" s="26" t="s">
        <v>33</v>
      </c>
      <c r="I13" s="90"/>
      <c r="J13" s="72"/>
      <c r="K13" s="128"/>
      <c r="L13" s="69">
        <f>IF(L15&gt;0,L14/L15,0)</f>
        <v>0.744927536231884</v>
      </c>
      <c r="M13" s="60">
        <f>IF(M15&gt;0,M14/M15,0)</f>
        <v>0.7536231884057971</v>
      </c>
      <c r="N13" s="53">
        <f>IF(N15&gt;0,N14/N15,0)</f>
        <v>0.7275362318840579</v>
      </c>
      <c r="O13" s="95"/>
      <c r="P13" s="128"/>
      <c r="Q13" s="90"/>
      <c r="R13" s="477"/>
      <c r="S13" s="477"/>
      <c r="T13" s="477"/>
    </row>
    <row r="14" spans="1:20" s="271" customFormat="1" ht="12.75" outlineLevel="2">
      <c r="A14" s="297"/>
      <c r="B14" s="24"/>
      <c r="C14" s="14"/>
      <c r="D14" s="25"/>
      <c r="E14" s="228" t="s">
        <v>175</v>
      </c>
      <c r="F14" s="142"/>
      <c r="G14" s="128"/>
      <c r="H14" s="26"/>
      <c r="I14" s="90"/>
      <c r="J14" s="72"/>
      <c r="K14" s="128"/>
      <c r="L14" s="246">
        <f>L17</f>
        <v>257</v>
      </c>
      <c r="M14" s="247">
        <f>M17</f>
        <v>260</v>
      </c>
      <c r="N14" s="248">
        <f>N17</f>
        <v>251</v>
      </c>
      <c r="O14" s="95"/>
      <c r="P14" s="128"/>
      <c r="Q14" s="90"/>
      <c r="R14" s="477"/>
      <c r="S14" s="477"/>
      <c r="T14" s="477"/>
    </row>
    <row r="15" spans="1:20" s="271" customFormat="1" ht="12.75" outlineLevel="2">
      <c r="A15" s="297"/>
      <c r="B15" s="24"/>
      <c r="C15" s="14"/>
      <c r="D15" s="25"/>
      <c r="E15" s="228" t="s">
        <v>176</v>
      </c>
      <c r="F15" s="142"/>
      <c r="G15" s="128"/>
      <c r="H15" s="26"/>
      <c r="I15" s="90"/>
      <c r="J15" s="72"/>
      <c r="K15" s="128"/>
      <c r="L15" s="246">
        <f>$D17</f>
        <v>345</v>
      </c>
      <c r="M15" s="247">
        <f>$D17</f>
        <v>345</v>
      </c>
      <c r="N15" s="248">
        <f>$D17</f>
        <v>345</v>
      </c>
      <c r="O15" s="95"/>
      <c r="P15" s="128"/>
      <c r="Q15" s="90"/>
      <c r="R15" s="477"/>
      <c r="S15" s="477"/>
      <c r="T15" s="477"/>
    </row>
    <row r="16" spans="1:20" s="272" customFormat="1" ht="12.75" outlineLevel="3">
      <c r="A16" s="298"/>
      <c r="B16" s="11"/>
      <c r="C16" s="11"/>
      <c r="D16" s="193" t="s">
        <v>123</v>
      </c>
      <c r="E16" s="229" t="s">
        <v>150</v>
      </c>
      <c r="F16" s="143" t="s">
        <v>133</v>
      </c>
      <c r="G16" s="129" t="s">
        <v>134</v>
      </c>
      <c r="H16" s="163" t="s">
        <v>131</v>
      </c>
      <c r="I16" s="10" t="s">
        <v>132</v>
      </c>
      <c r="J16" s="73"/>
      <c r="K16" s="129" t="s">
        <v>36</v>
      </c>
      <c r="L16" s="149" t="s">
        <v>99</v>
      </c>
      <c r="M16" s="61" t="s">
        <v>96</v>
      </c>
      <c r="N16" s="10" t="s">
        <v>97</v>
      </c>
      <c r="O16" s="99" t="s">
        <v>98</v>
      </c>
      <c r="P16" s="129"/>
      <c r="Q16" s="337"/>
      <c r="R16" s="473"/>
      <c r="S16" s="478"/>
      <c r="T16" s="478"/>
    </row>
    <row r="17" spans="1:20" s="270" customFormat="1" ht="12.75" outlineLevel="3">
      <c r="A17" s="299"/>
      <c r="B17" s="11"/>
      <c r="C17" s="7"/>
      <c r="D17" s="91">
        <f>D25+D262+D294</f>
        <v>345</v>
      </c>
      <c r="E17" s="230" t="s">
        <v>151</v>
      </c>
      <c r="F17" s="130">
        <f>F25+F262+F294</f>
        <v>345</v>
      </c>
      <c r="G17" s="130">
        <f>G25+G262+G294</f>
        <v>298</v>
      </c>
      <c r="H17" s="164">
        <f>H25+H262+H294</f>
        <v>8675076.72</v>
      </c>
      <c r="I17" s="8">
        <f>I25+I262+I294</f>
        <v>7183244.490000002</v>
      </c>
      <c r="J17" s="74"/>
      <c r="K17" s="130">
        <f>K25+K262+K294</f>
        <v>245</v>
      </c>
      <c r="L17" s="100">
        <f>L25+L262+L294</f>
        <v>257</v>
      </c>
      <c r="M17" s="18">
        <f>M25+M262+M294</f>
        <v>260</v>
      </c>
      <c r="N17" s="8">
        <f>N25+N262+N294</f>
        <v>251</v>
      </c>
      <c r="O17" s="100">
        <f>O25+O262+O294</f>
        <v>251</v>
      </c>
      <c r="P17" s="130"/>
      <c r="Q17" s="91"/>
      <c r="R17" s="479"/>
      <c r="S17" s="474"/>
      <c r="T17" s="474"/>
    </row>
    <row r="18" spans="1:20" s="273" customFormat="1" ht="9" customHeight="1" outlineLevel="2">
      <c r="A18" s="300"/>
      <c r="B18" s="37"/>
      <c r="C18" s="37"/>
      <c r="D18" s="118"/>
      <c r="E18" s="226"/>
      <c r="F18" s="131"/>
      <c r="G18" s="131"/>
      <c r="H18" s="38"/>
      <c r="I18" s="38"/>
      <c r="J18" s="107"/>
      <c r="K18" s="131"/>
      <c r="L18" s="101"/>
      <c r="M18" s="62"/>
      <c r="N18" s="39"/>
      <c r="O18" s="75"/>
      <c r="P18" s="131"/>
      <c r="Q18" s="324"/>
      <c r="R18" s="491"/>
      <c r="S18" s="481"/>
      <c r="T18" s="481"/>
    </row>
    <row r="19" spans="1:20" s="274" customFormat="1" ht="12.75" outlineLevel="1">
      <c r="A19" s="301"/>
      <c r="B19" s="208"/>
      <c r="C19" s="208"/>
      <c r="D19" s="209"/>
      <c r="E19" s="226"/>
      <c r="F19" s="210"/>
      <c r="G19" s="210"/>
      <c r="H19" s="211"/>
      <c r="I19" s="211"/>
      <c r="J19" s="212"/>
      <c r="K19" s="210"/>
      <c r="L19" s="213"/>
      <c r="M19" s="214"/>
      <c r="N19" s="215"/>
      <c r="O19" s="216"/>
      <c r="P19" s="210"/>
      <c r="Q19" s="325"/>
      <c r="R19" s="492"/>
      <c r="S19" s="493"/>
      <c r="T19" s="493"/>
    </row>
    <row r="20" spans="1:20" s="268" customFormat="1" ht="12.75" outlineLevel="2">
      <c r="A20" s="291"/>
      <c r="B20" s="30" t="s">
        <v>50</v>
      </c>
      <c r="C20" s="28"/>
      <c r="D20" s="115"/>
      <c r="E20" s="224" t="s">
        <v>153</v>
      </c>
      <c r="F20" s="125" t="s">
        <v>91</v>
      </c>
      <c r="G20" s="125" t="s">
        <v>92</v>
      </c>
      <c r="H20" s="29" t="s">
        <v>33</v>
      </c>
      <c r="I20" s="88"/>
      <c r="J20" s="76" t="s">
        <v>89</v>
      </c>
      <c r="K20" s="125" t="s">
        <v>90</v>
      </c>
      <c r="L20" s="94"/>
      <c r="M20" s="29"/>
      <c r="N20" s="27"/>
      <c r="O20" s="103"/>
      <c r="P20" s="125" t="s">
        <v>33</v>
      </c>
      <c r="Q20" s="88" t="s">
        <v>33</v>
      </c>
      <c r="R20" s="475"/>
      <c r="S20" s="476"/>
      <c r="T20" s="476"/>
    </row>
    <row r="21" spans="1:20" s="271" customFormat="1" ht="12.75" outlineLevel="2">
      <c r="A21" s="297"/>
      <c r="B21" s="40"/>
      <c r="C21" s="14"/>
      <c r="D21" s="25"/>
      <c r="E21" s="228" t="s">
        <v>154</v>
      </c>
      <c r="F21" s="126">
        <f>IF(F23&gt;0,F22/F23,0)</f>
        <v>1</v>
      </c>
      <c r="G21" s="126">
        <f>IF(G23&gt;0,G22/G23,0)</f>
        <v>0.9388646288209607</v>
      </c>
      <c r="H21" s="26"/>
      <c r="I21" s="14"/>
      <c r="J21" s="69">
        <f>IF(J23&gt;0,J22/J23,0)</f>
        <v>0.9272216639692938</v>
      </c>
      <c r="K21" s="126">
        <f>IF(K23&gt;0,K22/K23,0)</f>
        <v>0.9039301310043668</v>
      </c>
      <c r="L21" s="150"/>
      <c r="M21" s="26"/>
      <c r="N21" s="14"/>
      <c r="O21" s="98"/>
      <c r="P21" s="128"/>
      <c r="Q21" s="90"/>
      <c r="R21" s="477"/>
      <c r="S21" s="477"/>
      <c r="T21" s="477"/>
    </row>
    <row r="22" spans="1:20" s="271" customFormat="1" ht="12.75" outlineLevel="2">
      <c r="A22" s="297"/>
      <c r="B22" s="40"/>
      <c r="C22" s="14"/>
      <c r="D22" s="25"/>
      <c r="E22" s="228" t="s">
        <v>175</v>
      </c>
      <c r="F22" s="158">
        <f>F25</f>
        <v>229</v>
      </c>
      <c r="G22" s="158">
        <f>G25</f>
        <v>215</v>
      </c>
      <c r="H22" s="26"/>
      <c r="I22" s="14"/>
      <c r="J22" s="245">
        <f>I25</f>
        <v>2090526.2400000012</v>
      </c>
      <c r="K22" s="158">
        <f>K25</f>
        <v>207</v>
      </c>
      <c r="L22" s="150"/>
      <c r="M22" s="26"/>
      <c r="N22" s="14"/>
      <c r="O22" s="98"/>
      <c r="P22" s="128"/>
      <c r="Q22" s="90"/>
      <c r="R22" s="477"/>
      <c r="S22" s="477"/>
      <c r="T22" s="477"/>
    </row>
    <row r="23" spans="1:20" s="271" customFormat="1" ht="12.75" outlineLevel="2">
      <c r="A23" s="297"/>
      <c r="B23" s="40"/>
      <c r="C23" s="14"/>
      <c r="D23" s="25"/>
      <c r="E23" s="228" t="s">
        <v>176</v>
      </c>
      <c r="F23" s="158">
        <f>$D25</f>
        <v>229</v>
      </c>
      <c r="G23" s="158">
        <f>$D25</f>
        <v>229</v>
      </c>
      <c r="H23" s="26"/>
      <c r="I23" s="14"/>
      <c r="J23" s="245">
        <f>H25</f>
        <v>2254613.24</v>
      </c>
      <c r="K23" s="158">
        <f>$D25</f>
        <v>229</v>
      </c>
      <c r="L23" s="150"/>
      <c r="M23" s="26"/>
      <c r="N23" s="14"/>
      <c r="O23" s="98"/>
      <c r="P23" s="128"/>
      <c r="Q23" s="90"/>
      <c r="R23" s="477"/>
      <c r="S23" s="477"/>
      <c r="T23" s="477"/>
    </row>
    <row r="24" spans="1:20" s="275" customFormat="1" ht="12.75" outlineLevel="3">
      <c r="A24" s="302"/>
      <c r="B24" s="32"/>
      <c r="C24" s="32"/>
      <c r="D24" s="187" t="s">
        <v>124</v>
      </c>
      <c r="E24" s="230" t="s">
        <v>150</v>
      </c>
      <c r="F24" s="188" t="s">
        <v>87</v>
      </c>
      <c r="G24" s="188" t="s">
        <v>88</v>
      </c>
      <c r="H24" s="185" t="s">
        <v>135</v>
      </c>
      <c r="I24" s="186" t="s">
        <v>136</v>
      </c>
      <c r="J24" s="191"/>
      <c r="K24" s="189" t="s">
        <v>86</v>
      </c>
      <c r="L24" s="149" t="s">
        <v>178</v>
      </c>
      <c r="M24" s="61" t="s">
        <v>179</v>
      </c>
      <c r="N24" s="10" t="s">
        <v>180</v>
      </c>
      <c r="O24" s="99" t="s">
        <v>181</v>
      </c>
      <c r="P24" s="189"/>
      <c r="Q24" s="186"/>
      <c r="R24" s="482"/>
      <c r="S24" s="470"/>
      <c r="T24" s="470"/>
    </row>
    <row r="25" spans="1:20" s="270" customFormat="1" ht="12.75" outlineLevel="3">
      <c r="A25" s="299"/>
      <c r="B25" s="41"/>
      <c r="C25" s="7"/>
      <c r="D25" s="16">
        <f>COUNTA(D26:D256)</f>
        <v>229</v>
      </c>
      <c r="E25" s="230" t="s">
        <v>151</v>
      </c>
      <c r="F25" s="130">
        <f>SUM(F26:F256)</f>
        <v>229</v>
      </c>
      <c r="G25" s="130">
        <f>SUM(G26:G256)</f>
        <v>215</v>
      </c>
      <c r="H25" s="18">
        <f>SUM(H26:H256)</f>
        <v>2254613.24</v>
      </c>
      <c r="I25" s="16">
        <f>SUM(I26:I256)</f>
        <v>2090526.2400000012</v>
      </c>
      <c r="J25" s="74"/>
      <c r="K25" s="130">
        <f>SUM(K26:K256)</f>
        <v>207</v>
      </c>
      <c r="L25" s="151">
        <f>SUM(L26:L256)</f>
        <v>210</v>
      </c>
      <c r="M25" s="18">
        <f>SUM(M26:M256)</f>
        <v>215</v>
      </c>
      <c r="N25" s="8">
        <f>SUM(N26:N256)</f>
        <v>212</v>
      </c>
      <c r="O25" s="8">
        <f>SUM(O26:O256)</f>
        <v>212</v>
      </c>
      <c r="P25" s="130"/>
      <c r="Q25" s="91"/>
      <c r="R25" s="479"/>
      <c r="S25" s="474"/>
      <c r="T25" s="474"/>
    </row>
    <row r="26" spans="1:20" s="273" customFormat="1" ht="6.75" customHeight="1" outlineLevel="2">
      <c r="A26" s="300"/>
      <c r="B26" s="37"/>
      <c r="C26" s="37"/>
      <c r="D26" s="118"/>
      <c r="E26" s="226"/>
      <c r="F26" s="131"/>
      <c r="G26" s="131"/>
      <c r="H26" s="38"/>
      <c r="I26" s="38"/>
      <c r="J26" s="107"/>
      <c r="K26" s="131"/>
      <c r="L26" s="101"/>
      <c r="M26" s="62"/>
      <c r="N26" s="39"/>
      <c r="O26" s="468"/>
      <c r="P26" s="131"/>
      <c r="Q26" s="324"/>
      <c r="R26" s="491"/>
      <c r="S26" s="481"/>
      <c r="T26" s="481"/>
    </row>
    <row r="27" spans="1:20" s="863" customFormat="1" ht="12.75" customHeight="1" outlineLevel="1">
      <c r="A27" s="519" t="s">
        <v>308</v>
      </c>
      <c r="B27" s="528" t="s">
        <v>15</v>
      </c>
      <c r="C27" s="501" t="s">
        <v>156</v>
      </c>
      <c r="D27" s="495" t="s">
        <v>309</v>
      </c>
      <c r="E27" s="520" t="s">
        <v>33</v>
      </c>
      <c r="F27" s="523">
        <v>1</v>
      </c>
      <c r="G27" s="523">
        <v>0</v>
      </c>
      <c r="H27" s="826">
        <v>111000</v>
      </c>
      <c r="I27" s="826">
        <v>111000</v>
      </c>
      <c r="J27" s="827">
        <f aca="true" t="shared" si="0" ref="J27:J33">IF(H27&gt;0,I27/H27,0)</f>
        <v>1</v>
      </c>
      <c r="K27" s="837">
        <v>0</v>
      </c>
      <c r="L27" s="838">
        <v>0</v>
      </c>
      <c r="M27" s="828">
        <v>1</v>
      </c>
      <c r="N27" s="828">
        <v>1</v>
      </c>
      <c r="O27" s="841">
        <f>IF(AND(M27=1,N27=1),1,0)</f>
        <v>1</v>
      </c>
      <c r="P27" s="831">
        <v>0</v>
      </c>
      <c r="Q27" s="861">
        <v>0</v>
      </c>
      <c r="R27" s="829"/>
      <c r="S27" s="845" t="s">
        <v>530</v>
      </c>
      <c r="T27" s="862"/>
    </row>
    <row r="28" spans="1:20" s="863" customFormat="1" ht="12.75" customHeight="1" outlineLevel="1">
      <c r="A28" s="519" t="s">
        <v>308</v>
      </c>
      <c r="B28" s="528" t="s">
        <v>15</v>
      </c>
      <c r="C28" s="501" t="s">
        <v>156</v>
      </c>
      <c r="D28" s="495" t="s">
        <v>310</v>
      </c>
      <c r="E28" s="520" t="s">
        <v>33</v>
      </c>
      <c r="F28" s="523">
        <v>1</v>
      </c>
      <c r="G28" s="523">
        <v>0</v>
      </c>
      <c r="H28" s="826">
        <v>111000</v>
      </c>
      <c r="I28" s="826">
        <v>111000</v>
      </c>
      <c r="J28" s="827">
        <f t="shared" si="0"/>
        <v>1</v>
      </c>
      <c r="K28" s="837">
        <v>0</v>
      </c>
      <c r="L28" s="838">
        <v>0</v>
      </c>
      <c r="M28" s="828">
        <v>1</v>
      </c>
      <c r="N28" s="828">
        <v>1</v>
      </c>
      <c r="O28" s="841">
        <v>1</v>
      </c>
      <c r="P28" s="831">
        <v>0</v>
      </c>
      <c r="Q28" s="861">
        <v>0</v>
      </c>
      <c r="R28" s="829"/>
      <c r="S28" s="845" t="s">
        <v>530</v>
      </c>
      <c r="T28" s="862"/>
    </row>
    <row r="29" spans="1:20" s="863" customFormat="1" ht="12.75" customHeight="1" outlineLevel="1">
      <c r="A29" s="519" t="s">
        <v>308</v>
      </c>
      <c r="B29" s="528" t="s">
        <v>15</v>
      </c>
      <c r="C29" s="501" t="s">
        <v>156</v>
      </c>
      <c r="D29" s="495" t="s">
        <v>311</v>
      </c>
      <c r="E29" s="520" t="s">
        <v>33</v>
      </c>
      <c r="F29" s="523">
        <v>1</v>
      </c>
      <c r="G29" s="523">
        <v>0</v>
      </c>
      <c r="H29" s="826">
        <v>111000</v>
      </c>
      <c r="I29" s="826">
        <v>111000</v>
      </c>
      <c r="J29" s="827">
        <f t="shared" si="0"/>
        <v>1</v>
      </c>
      <c r="K29" s="837">
        <v>0</v>
      </c>
      <c r="L29" s="838">
        <v>0</v>
      </c>
      <c r="M29" s="828">
        <v>1</v>
      </c>
      <c r="N29" s="828">
        <v>1</v>
      </c>
      <c r="O29" s="831">
        <f aca="true" t="shared" si="1" ref="O29:O59">IF(AND(M29=1,N29=1),1,0)</f>
        <v>1</v>
      </c>
      <c r="P29" s="831">
        <v>0</v>
      </c>
      <c r="Q29" s="861">
        <v>0</v>
      </c>
      <c r="R29" s="829"/>
      <c r="S29" s="845" t="s">
        <v>530</v>
      </c>
      <c r="T29" s="862"/>
    </row>
    <row r="30" spans="1:20" s="514" customFormat="1" ht="12.75" customHeight="1" outlineLevel="1">
      <c r="A30" s="526" t="s">
        <v>312</v>
      </c>
      <c r="B30" s="500" t="s">
        <v>15</v>
      </c>
      <c r="C30" s="501" t="s">
        <v>156</v>
      </c>
      <c r="D30" s="494" t="s">
        <v>313</v>
      </c>
      <c r="E30" s="520"/>
      <c r="F30" s="517">
        <v>1</v>
      </c>
      <c r="G30" s="517">
        <v>0</v>
      </c>
      <c r="H30" s="504">
        <v>1329</v>
      </c>
      <c r="I30" s="527">
        <v>1329</v>
      </c>
      <c r="J30" s="505">
        <f t="shared" si="0"/>
        <v>1</v>
      </c>
      <c r="K30" s="515">
        <v>0</v>
      </c>
      <c r="L30" s="507">
        <v>0</v>
      </c>
      <c r="M30" s="508">
        <v>0</v>
      </c>
      <c r="N30" s="516">
        <v>0</v>
      </c>
      <c r="O30" s="521">
        <f t="shared" si="1"/>
        <v>0</v>
      </c>
      <c r="P30" s="509">
        <v>0</v>
      </c>
      <c r="Q30" s="510">
        <v>0</v>
      </c>
      <c r="R30" s="511"/>
      <c r="S30" s="512"/>
      <c r="T30" s="513"/>
    </row>
    <row r="31" spans="1:20" s="534" customFormat="1" ht="12.75" customHeight="1" outlineLevel="1">
      <c r="A31" s="526" t="s">
        <v>312</v>
      </c>
      <c r="B31" s="528" t="s">
        <v>15</v>
      </c>
      <c r="C31" s="501" t="s">
        <v>156</v>
      </c>
      <c r="D31" s="494" t="s">
        <v>314</v>
      </c>
      <c r="E31" s="502" t="s">
        <v>33</v>
      </c>
      <c r="F31" s="523">
        <v>1</v>
      </c>
      <c r="G31" s="517">
        <v>0</v>
      </c>
      <c r="H31" s="504">
        <v>1329</v>
      </c>
      <c r="I31" s="527">
        <v>1329</v>
      </c>
      <c r="J31" s="525">
        <f t="shared" si="0"/>
        <v>1</v>
      </c>
      <c r="K31" s="515">
        <v>0</v>
      </c>
      <c r="L31" s="529">
        <v>0</v>
      </c>
      <c r="M31" s="530">
        <v>0</v>
      </c>
      <c r="N31" s="531">
        <v>0</v>
      </c>
      <c r="O31" s="521">
        <f t="shared" si="1"/>
        <v>0</v>
      </c>
      <c r="P31" s="509">
        <v>0</v>
      </c>
      <c r="Q31" s="510">
        <v>0</v>
      </c>
      <c r="R31" s="532"/>
      <c r="S31" s="533"/>
      <c r="T31" s="496"/>
    </row>
    <row r="32" spans="1:20" s="534" customFormat="1" ht="12.75" customHeight="1" outlineLevel="1">
      <c r="A32" s="519" t="s">
        <v>315</v>
      </c>
      <c r="B32" s="528" t="s">
        <v>15</v>
      </c>
      <c r="C32" s="501" t="s">
        <v>156</v>
      </c>
      <c r="D32" s="495" t="s">
        <v>433</v>
      </c>
      <c r="E32" s="502"/>
      <c r="F32" s="523">
        <v>1</v>
      </c>
      <c r="G32" s="523">
        <v>1</v>
      </c>
      <c r="H32" s="535">
        <v>0.35</v>
      </c>
      <c r="I32" s="535">
        <v>0.35</v>
      </c>
      <c r="J32" s="525">
        <f t="shared" si="0"/>
        <v>1</v>
      </c>
      <c r="K32" s="515">
        <v>1</v>
      </c>
      <c r="L32" s="536">
        <v>1</v>
      </c>
      <c r="M32" s="537">
        <v>1</v>
      </c>
      <c r="N32" s="538">
        <v>1</v>
      </c>
      <c r="O32" s="521">
        <f t="shared" si="1"/>
        <v>1</v>
      </c>
      <c r="P32" s="509">
        <v>0</v>
      </c>
      <c r="Q32" s="510">
        <v>0</v>
      </c>
      <c r="R32" s="532"/>
      <c r="S32" s="533"/>
      <c r="T32" s="496"/>
    </row>
    <row r="33" spans="1:20" s="534" customFormat="1" ht="12.75" customHeight="1" outlineLevel="1">
      <c r="A33" s="519" t="s">
        <v>315</v>
      </c>
      <c r="B33" s="528" t="s">
        <v>15</v>
      </c>
      <c r="C33" s="501" t="s">
        <v>156</v>
      </c>
      <c r="D33" s="495" t="s">
        <v>434</v>
      </c>
      <c r="E33" s="502"/>
      <c r="F33" s="523">
        <v>1</v>
      </c>
      <c r="G33" s="523">
        <v>1</v>
      </c>
      <c r="H33" s="535">
        <v>2.16</v>
      </c>
      <c r="I33" s="535">
        <v>2.16</v>
      </c>
      <c r="J33" s="525">
        <f t="shared" si="0"/>
        <v>1</v>
      </c>
      <c r="K33" s="515">
        <v>1</v>
      </c>
      <c r="L33" s="536">
        <v>1</v>
      </c>
      <c r="M33" s="537">
        <v>1</v>
      </c>
      <c r="N33" s="538">
        <v>1</v>
      </c>
      <c r="O33" s="521">
        <f t="shared" si="1"/>
        <v>1</v>
      </c>
      <c r="P33" s="509">
        <v>0</v>
      </c>
      <c r="Q33" s="510">
        <v>0</v>
      </c>
      <c r="R33" s="532"/>
      <c r="S33" s="533"/>
      <c r="T33" s="496"/>
    </row>
    <row r="34" spans="1:20" s="534" customFormat="1" ht="12.75" customHeight="1" outlineLevel="1">
      <c r="A34" s="519" t="s">
        <v>315</v>
      </c>
      <c r="B34" s="528" t="s">
        <v>15</v>
      </c>
      <c r="C34" s="501" t="s">
        <v>156</v>
      </c>
      <c r="D34" s="495" t="s">
        <v>435</v>
      </c>
      <c r="E34" s="502"/>
      <c r="F34" s="523">
        <v>1</v>
      </c>
      <c r="G34" s="523">
        <v>1</v>
      </c>
      <c r="H34" s="535">
        <v>0.13</v>
      </c>
      <c r="I34" s="539">
        <v>0.13</v>
      </c>
      <c r="J34" s="525">
        <f aca="true" t="shared" si="2" ref="J34:J59">IF(H34&gt;0,I34/H34,0)</f>
        <v>1</v>
      </c>
      <c r="K34" s="515">
        <v>1</v>
      </c>
      <c r="L34" s="536">
        <v>1</v>
      </c>
      <c r="M34" s="537">
        <v>1</v>
      </c>
      <c r="N34" s="538">
        <v>1</v>
      </c>
      <c r="O34" s="521">
        <f t="shared" si="1"/>
        <v>1</v>
      </c>
      <c r="P34" s="509">
        <v>0</v>
      </c>
      <c r="Q34" s="510">
        <v>0</v>
      </c>
      <c r="R34" s="532"/>
      <c r="S34" s="533"/>
      <c r="T34" s="496"/>
    </row>
    <row r="35" spans="1:20" s="534" customFormat="1" ht="12.75" customHeight="1" outlineLevel="1">
      <c r="A35" s="519" t="s">
        <v>315</v>
      </c>
      <c r="B35" s="528" t="s">
        <v>15</v>
      </c>
      <c r="C35" s="501" t="s">
        <v>156</v>
      </c>
      <c r="D35" s="495" t="s">
        <v>436</v>
      </c>
      <c r="E35" s="502"/>
      <c r="F35" s="523">
        <v>1</v>
      </c>
      <c r="G35" s="523">
        <v>1</v>
      </c>
      <c r="H35" s="535">
        <v>0.01</v>
      </c>
      <c r="I35" s="539">
        <v>0.01</v>
      </c>
      <c r="J35" s="525">
        <f t="shared" si="2"/>
        <v>1</v>
      </c>
      <c r="K35" s="515">
        <v>1</v>
      </c>
      <c r="L35" s="536">
        <v>1</v>
      </c>
      <c r="M35" s="537">
        <v>1</v>
      </c>
      <c r="N35" s="538">
        <v>1</v>
      </c>
      <c r="O35" s="521">
        <f t="shared" si="1"/>
        <v>1</v>
      </c>
      <c r="P35" s="509">
        <v>0</v>
      </c>
      <c r="Q35" s="510">
        <v>0</v>
      </c>
      <c r="R35" s="532"/>
      <c r="S35" s="533"/>
      <c r="T35" s="496"/>
    </row>
    <row r="36" spans="1:20" s="534" customFormat="1" ht="12.75" customHeight="1" outlineLevel="1">
      <c r="A36" s="519" t="s">
        <v>315</v>
      </c>
      <c r="B36" s="528" t="s">
        <v>15</v>
      </c>
      <c r="C36" s="501" t="s">
        <v>156</v>
      </c>
      <c r="D36" s="495" t="s">
        <v>316</v>
      </c>
      <c r="E36" s="502"/>
      <c r="F36" s="523">
        <v>1</v>
      </c>
      <c r="G36" s="523">
        <v>1</v>
      </c>
      <c r="H36" s="535">
        <v>0.09</v>
      </c>
      <c r="I36" s="539">
        <v>0.09</v>
      </c>
      <c r="J36" s="525">
        <f t="shared" si="2"/>
        <v>1</v>
      </c>
      <c r="K36" s="515">
        <v>1</v>
      </c>
      <c r="L36" s="536">
        <v>1</v>
      </c>
      <c r="M36" s="537">
        <v>1</v>
      </c>
      <c r="N36" s="538">
        <v>1</v>
      </c>
      <c r="O36" s="521">
        <f t="shared" si="1"/>
        <v>1</v>
      </c>
      <c r="P36" s="509">
        <v>0</v>
      </c>
      <c r="Q36" s="510">
        <v>0</v>
      </c>
      <c r="R36" s="532"/>
      <c r="S36" s="533"/>
      <c r="T36" s="496"/>
    </row>
    <row r="37" spans="1:20" s="534" customFormat="1" ht="12.75" customHeight="1" outlineLevel="1">
      <c r="A37" s="519" t="s">
        <v>315</v>
      </c>
      <c r="B37" s="528" t="s">
        <v>15</v>
      </c>
      <c r="C37" s="501" t="s">
        <v>156</v>
      </c>
      <c r="D37" s="495" t="s">
        <v>437</v>
      </c>
      <c r="E37" s="502"/>
      <c r="F37" s="523">
        <v>1</v>
      </c>
      <c r="G37" s="523">
        <v>1</v>
      </c>
      <c r="H37" s="535">
        <v>0.38</v>
      </c>
      <c r="I37" s="539">
        <v>0.38</v>
      </c>
      <c r="J37" s="525">
        <f t="shared" si="2"/>
        <v>1</v>
      </c>
      <c r="K37" s="515">
        <v>1</v>
      </c>
      <c r="L37" s="536">
        <v>1</v>
      </c>
      <c r="M37" s="537">
        <v>1</v>
      </c>
      <c r="N37" s="538">
        <v>1</v>
      </c>
      <c r="O37" s="521">
        <f t="shared" si="1"/>
        <v>1</v>
      </c>
      <c r="P37" s="509">
        <v>0</v>
      </c>
      <c r="Q37" s="510">
        <v>0</v>
      </c>
      <c r="R37" s="532"/>
      <c r="S37" s="533"/>
      <c r="T37" s="496"/>
    </row>
    <row r="38" spans="1:20" s="534" customFormat="1" ht="12.75" customHeight="1" outlineLevel="1">
      <c r="A38" s="519" t="s">
        <v>315</v>
      </c>
      <c r="B38" s="528" t="s">
        <v>15</v>
      </c>
      <c r="C38" s="501" t="s">
        <v>156</v>
      </c>
      <c r="D38" s="495" t="s">
        <v>438</v>
      </c>
      <c r="E38" s="502"/>
      <c r="F38" s="523">
        <v>1</v>
      </c>
      <c r="G38" s="523">
        <v>1</v>
      </c>
      <c r="H38" s="535">
        <v>0.02</v>
      </c>
      <c r="I38" s="539">
        <v>0.02</v>
      </c>
      <c r="J38" s="525">
        <f t="shared" si="2"/>
        <v>1</v>
      </c>
      <c r="K38" s="515">
        <v>1</v>
      </c>
      <c r="L38" s="536">
        <v>1</v>
      </c>
      <c r="M38" s="537">
        <v>1</v>
      </c>
      <c r="N38" s="538">
        <v>1</v>
      </c>
      <c r="O38" s="521">
        <f t="shared" si="1"/>
        <v>1</v>
      </c>
      <c r="P38" s="509">
        <v>0</v>
      </c>
      <c r="Q38" s="510">
        <v>0</v>
      </c>
      <c r="R38" s="532"/>
      <c r="S38" s="533"/>
      <c r="T38" s="496"/>
    </row>
    <row r="39" spans="1:20" s="534" customFormat="1" ht="12.75" customHeight="1" outlineLevel="1">
      <c r="A39" s="519" t="s">
        <v>315</v>
      </c>
      <c r="B39" s="528" t="s">
        <v>15</v>
      </c>
      <c r="C39" s="501" t="s">
        <v>156</v>
      </c>
      <c r="D39" s="495" t="s">
        <v>439</v>
      </c>
      <c r="E39" s="502"/>
      <c r="F39" s="523">
        <v>1</v>
      </c>
      <c r="G39" s="523">
        <v>1</v>
      </c>
      <c r="H39" s="535">
        <v>0.01</v>
      </c>
      <c r="I39" s="539">
        <v>0.01</v>
      </c>
      <c r="J39" s="525">
        <f t="shared" si="2"/>
        <v>1</v>
      </c>
      <c r="K39" s="515">
        <v>1</v>
      </c>
      <c r="L39" s="536">
        <v>1</v>
      </c>
      <c r="M39" s="537">
        <v>1</v>
      </c>
      <c r="N39" s="538">
        <v>1</v>
      </c>
      <c r="O39" s="521">
        <f t="shared" si="1"/>
        <v>1</v>
      </c>
      <c r="P39" s="509">
        <v>0</v>
      </c>
      <c r="Q39" s="510">
        <v>0</v>
      </c>
      <c r="R39" s="532"/>
      <c r="S39" s="533"/>
      <c r="T39" s="496"/>
    </row>
    <row r="40" spans="1:20" s="534" customFormat="1" ht="12.75" customHeight="1" outlineLevel="1">
      <c r="A40" s="519" t="s">
        <v>315</v>
      </c>
      <c r="B40" s="528" t="s">
        <v>15</v>
      </c>
      <c r="C40" s="501" t="s">
        <v>156</v>
      </c>
      <c r="D40" s="495" t="s">
        <v>440</v>
      </c>
      <c r="E40" s="502"/>
      <c r="F40" s="523">
        <v>1</v>
      </c>
      <c r="G40" s="523">
        <v>1</v>
      </c>
      <c r="H40" s="535">
        <v>0.31</v>
      </c>
      <c r="I40" s="539">
        <v>0.31</v>
      </c>
      <c r="J40" s="525">
        <f t="shared" si="2"/>
        <v>1</v>
      </c>
      <c r="K40" s="515">
        <v>1</v>
      </c>
      <c r="L40" s="536">
        <v>1</v>
      </c>
      <c r="M40" s="537">
        <v>1</v>
      </c>
      <c r="N40" s="538">
        <v>1</v>
      </c>
      <c r="O40" s="521">
        <f t="shared" si="1"/>
        <v>1</v>
      </c>
      <c r="P40" s="509">
        <v>0</v>
      </c>
      <c r="Q40" s="510">
        <v>0</v>
      </c>
      <c r="R40" s="532"/>
      <c r="S40" s="533"/>
      <c r="T40" s="496"/>
    </row>
    <row r="41" spans="1:20" s="534" customFormat="1" ht="12.75" customHeight="1" outlineLevel="1">
      <c r="A41" s="519" t="s">
        <v>315</v>
      </c>
      <c r="B41" s="528" t="s">
        <v>15</v>
      </c>
      <c r="C41" s="501" t="s">
        <v>156</v>
      </c>
      <c r="D41" s="495" t="s">
        <v>441</v>
      </c>
      <c r="E41" s="502"/>
      <c r="F41" s="523">
        <v>1</v>
      </c>
      <c r="G41" s="523">
        <v>1</v>
      </c>
      <c r="H41" s="535">
        <v>0.44</v>
      </c>
      <c r="I41" s="539">
        <v>0.44</v>
      </c>
      <c r="J41" s="525">
        <f t="shared" si="2"/>
        <v>1</v>
      </c>
      <c r="K41" s="515">
        <v>1</v>
      </c>
      <c r="L41" s="536">
        <v>1</v>
      </c>
      <c r="M41" s="537">
        <v>1</v>
      </c>
      <c r="N41" s="538">
        <v>1</v>
      </c>
      <c r="O41" s="521">
        <f t="shared" si="1"/>
        <v>1</v>
      </c>
      <c r="P41" s="509">
        <v>0</v>
      </c>
      <c r="Q41" s="510">
        <v>0</v>
      </c>
      <c r="R41" s="532"/>
      <c r="S41" s="533"/>
      <c r="T41" s="496"/>
    </row>
    <row r="42" spans="1:20" s="534" customFormat="1" ht="12.75" customHeight="1" outlineLevel="1">
      <c r="A42" s="519" t="s">
        <v>315</v>
      </c>
      <c r="B42" s="528" t="s">
        <v>15</v>
      </c>
      <c r="C42" s="501" t="s">
        <v>156</v>
      </c>
      <c r="D42" s="495" t="s">
        <v>442</v>
      </c>
      <c r="E42" s="502"/>
      <c r="F42" s="523">
        <v>1</v>
      </c>
      <c r="G42" s="523">
        <v>1</v>
      </c>
      <c r="H42" s="535">
        <v>0.49</v>
      </c>
      <c r="I42" s="539">
        <v>0.49</v>
      </c>
      <c r="J42" s="525">
        <f t="shared" si="2"/>
        <v>1</v>
      </c>
      <c r="K42" s="515">
        <v>1</v>
      </c>
      <c r="L42" s="536">
        <v>1</v>
      </c>
      <c r="M42" s="537">
        <v>1</v>
      </c>
      <c r="N42" s="538">
        <v>1</v>
      </c>
      <c r="O42" s="521">
        <f t="shared" si="1"/>
        <v>1</v>
      </c>
      <c r="P42" s="509">
        <v>0</v>
      </c>
      <c r="Q42" s="510">
        <v>0</v>
      </c>
      <c r="R42" s="532"/>
      <c r="S42" s="533"/>
      <c r="T42" s="496"/>
    </row>
    <row r="43" spans="1:20" s="534" customFormat="1" ht="12.75" customHeight="1" outlineLevel="1">
      <c r="A43" s="519" t="s">
        <v>315</v>
      </c>
      <c r="B43" s="528" t="s">
        <v>15</v>
      </c>
      <c r="C43" s="501" t="s">
        <v>156</v>
      </c>
      <c r="D43" s="495" t="s">
        <v>443</v>
      </c>
      <c r="E43" s="502"/>
      <c r="F43" s="523">
        <v>1</v>
      </c>
      <c r="G43" s="523">
        <v>1</v>
      </c>
      <c r="H43" s="535">
        <v>0.09</v>
      </c>
      <c r="I43" s="539">
        <v>0.09</v>
      </c>
      <c r="J43" s="525">
        <f t="shared" si="2"/>
        <v>1</v>
      </c>
      <c r="K43" s="515">
        <v>1</v>
      </c>
      <c r="L43" s="536">
        <v>1</v>
      </c>
      <c r="M43" s="537">
        <v>1</v>
      </c>
      <c r="N43" s="538">
        <v>1</v>
      </c>
      <c r="O43" s="521">
        <f t="shared" si="1"/>
        <v>1</v>
      </c>
      <c r="P43" s="509">
        <v>0</v>
      </c>
      <c r="Q43" s="510">
        <v>0</v>
      </c>
      <c r="R43" s="532"/>
      <c r="S43" s="533"/>
      <c r="T43" s="496"/>
    </row>
    <row r="44" spans="1:20" s="534" customFormat="1" ht="12.75" customHeight="1" outlineLevel="1">
      <c r="A44" s="519" t="s">
        <v>315</v>
      </c>
      <c r="B44" s="528" t="s">
        <v>15</v>
      </c>
      <c r="C44" s="501" t="s">
        <v>156</v>
      </c>
      <c r="D44" s="495" t="s">
        <v>444</v>
      </c>
      <c r="E44" s="502"/>
      <c r="F44" s="523">
        <v>1</v>
      </c>
      <c r="G44" s="523">
        <v>1</v>
      </c>
      <c r="H44" s="535">
        <v>0.87</v>
      </c>
      <c r="I44" s="539">
        <v>0.87</v>
      </c>
      <c r="J44" s="525">
        <f t="shared" si="2"/>
        <v>1</v>
      </c>
      <c r="K44" s="515">
        <v>1</v>
      </c>
      <c r="L44" s="536">
        <v>1</v>
      </c>
      <c r="M44" s="537">
        <v>1</v>
      </c>
      <c r="N44" s="538">
        <v>1</v>
      </c>
      <c r="O44" s="521">
        <f t="shared" si="1"/>
        <v>1</v>
      </c>
      <c r="P44" s="509">
        <v>0</v>
      </c>
      <c r="Q44" s="510">
        <v>0</v>
      </c>
      <c r="R44" s="532"/>
      <c r="S44" s="533"/>
      <c r="T44" s="496"/>
    </row>
    <row r="45" spans="1:20" s="534" customFormat="1" ht="12.75" customHeight="1" outlineLevel="1">
      <c r="A45" s="519" t="s">
        <v>315</v>
      </c>
      <c r="B45" s="528" t="s">
        <v>15</v>
      </c>
      <c r="C45" s="501" t="s">
        <v>156</v>
      </c>
      <c r="D45" s="495" t="s">
        <v>445</v>
      </c>
      <c r="E45" s="502"/>
      <c r="F45" s="523">
        <v>1</v>
      </c>
      <c r="G45" s="523">
        <v>1</v>
      </c>
      <c r="H45" s="535">
        <v>0.02</v>
      </c>
      <c r="I45" s="539">
        <v>0.02</v>
      </c>
      <c r="J45" s="525">
        <f t="shared" si="2"/>
        <v>1</v>
      </c>
      <c r="K45" s="515">
        <v>1</v>
      </c>
      <c r="L45" s="536">
        <v>1</v>
      </c>
      <c r="M45" s="537">
        <v>1</v>
      </c>
      <c r="N45" s="538">
        <v>1</v>
      </c>
      <c r="O45" s="521">
        <f t="shared" si="1"/>
        <v>1</v>
      </c>
      <c r="P45" s="509">
        <v>0</v>
      </c>
      <c r="Q45" s="510">
        <v>0</v>
      </c>
      <c r="R45" s="532"/>
      <c r="S45" s="533"/>
      <c r="T45" s="496"/>
    </row>
    <row r="46" spans="1:20" s="534" customFormat="1" ht="12.75" customHeight="1" outlineLevel="1">
      <c r="A46" s="519" t="s">
        <v>315</v>
      </c>
      <c r="B46" s="528" t="s">
        <v>15</v>
      </c>
      <c r="C46" s="501" t="s">
        <v>156</v>
      </c>
      <c r="D46" s="495" t="s">
        <v>531</v>
      </c>
      <c r="E46" s="502"/>
      <c r="F46" s="523">
        <v>1</v>
      </c>
      <c r="G46" s="523">
        <v>1</v>
      </c>
      <c r="H46" s="535">
        <v>0.33</v>
      </c>
      <c r="I46" s="539">
        <v>0.33</v>
      </c>
      <c r="J46" s="525">
        <f t="shared" si="2"/>
        <v>1</v>
      </c>
      <c r="K46" s="515">
        <v>1</v>
      </c>
      <c r="L46" s="536">
        <v>1</v>
      </c>
      <c r="M46" s="537">
        <v>1</v>
      </c>
      <c r="N46" s="538">
        <v>1</v>
      </c>
      <c r="O46" s="521">
        <v>1</v>
      </c>
      <c r="P46" s="509">
        <v>0</v>
      </c>
      <c r="Q46" s="510">
        <v>0</v>
      </c>
      <c r="R46" s="532"/>
      <c r="S46" s="533"/>
      <c r="T46" s="496"/>
    </row>
    <row r="47" spans="1:20" s="534" customFormat="1" ht="12.75" customHeight="1" outlineLevel="1">
      <c r="A47" s="519" t="s">
        <v>315</v>
      </c>
      <c r="B47" s="528" t="s">
        <v>15</v>
      </c>
      <c r="C47" s="501" t="s">
        <v>156</v>
      </c>
      <c r="D47" s="495" t="s">
        <v>532</v>
      </c>
      <c r="E47" s="502"/>
      <c r="F47" s="523">
        <v>1</v>
      </c>
      <c r="G47" s="523">
        <v>1</v>
      </c>
      <c r="H47" s="535">
        <v>0.36</v>
      </c>
      <c r="I47" s="539">
        <v>0.36</v>
      </c>
      <c r="J47" s="525">
        <f t="shared" si="2"/>
        <v>1</v>
      </c>
      <c r="K47" s="515">
        <v>1</v>
      </c>
      <c r="L47" s="536">
        <v>1</v>
      </c>
      <c r="M47" s="537">
        <v>1</v>
      </c>
      <c r="N47" s="538">
        <v>1</v>
      </c>
      <c r="O47" s="521">
        <v>1</v>
      </c>
      <c r="P47" s="509">
        <v>0</v>
      </c>
      <c r="Q47" s="510">
        <v>0</v>
      </c>
      <c r="R47" s="532"/>
      <c r="S47" s="533"/>
      <c r="T47" s="496"/>
    </row>
    <row r="48" spans="1:20" s="534" customFormat="1" ht="12.75" customHeight="1" outlineLevel="1">
      <c r="A48" s="519" t="s">
        <v>315</v>
      </c>
      <c r="B48" s="528" t="s">
        <v>15</v>
      </c>
      <c r="C48" s="501" t="s">
        <v>156</v>
      </c>
      <c r="D48" s="495" t="s">
        <v>533</v>
      </c>
      <c r="E48" s="502"/>
      <c r="F48" s="523">
        <v>1</v>
      </c>
      <c r="G48" s="523">
        <v>1</v>
      </c>
      <c r="H48" s="535">
        <v>0.14</v>
      </c>
      <c r="I48" s="539">
        <v>0.14</v>
      </c>
      <c r="J48" s="525">
        <f t="shared" si="2"/>
        <v>1</v>
      </c>
      <c r="K48" s="515">
        <v>1</v>
      </c>
      <c r="L48" s="536">
        <v>1</v>
      </c>
      <c r="M48" s="537">
        <v>1</v>
      </c>
      <c r="N48" s="538">
        <v>1</v>
      </c>
      <c r="O48" s="521">
        <v>1</v>
      </c>
      <c r="P48" s="509">
        <v>0</v>
      </c>
      <c r="Q48" s="510">
        <v>0</v>
      </c>
      <c r="R48" s="532"/>
      <c r="S48" s="533"/>
      <c r="T48" s="496"/>
    </row>
    <row r="49" spans="1:20" s="534" customFormat="1" ht="12.75" customHeight="1" outlineLevel="1">
      <c r="A49" s="519" t="s">
        <v>315</v>
      </c>
      <c r="B49" s="528" t="s">
        <v>15</v>
      </c>
      <c r="C49" s="501" t="s">
        <v>156</v>
      </c>
      <c r="D49" s="495" t="s">
        <v>446</v>
      </c>
      <c r="E49" s="502"/>
      <c r="F49" s="523">
        <v>1</v>
      </c>
      <c r="G49" s="523">
        <v>1</v>
      </c>
      <c r="H49" s="535">
        <v>0.12</v>
      </c>
      <c r="I49" s="539">
        <v>0.12</v>
      </c>
      <c r="J49" s="525">
        <f t="shared" si="2"/>
        <v>1</v>
      </c>
      <c r="K49" s="515">
        <v>1</v>
      </c>
      <c r="L49" s="536">
        <v>1</v>
      </c>
      <c r="M49" s="537">
        <v>1</v>
      </c>
      <c r="N49" s="538">
        <v>1</v>
      </c>
      <c r="O49" s="521">
        <f t="shared" si="1"/>
        <v>1</v>
      </c>
      <c r="P49" s="509">
        <v>0</v>
      </c>
      <c r="Q49" s="510">
        <v>0</v>
      </c>
      <c r="R49" s="532"/>
      <c r="S49" s="533"/>
      <c r="T49" s="496"/>
    </row>
    <row r="50" spans="1:20" s="534" customFormat="1" ht="12.75" customHeight="1" outlineLevel="1">
      <c r="A50" s="519" t="s">
        <v>315</v>
      </c>
      <c r="B50" s="528" t="s">
        <v>15</v>
      </c>
      <c r="C50" s="501" t="s">
        <v>156</v>
      </c>
      <c r="D50" s="495" t="s">
        <v>447</v>
      </c>
      <c r="E50" s="502"/>
      <c r="F50" s="523">
        <v>1</v>
      </c>
      <c r="G50" s="523">
        <v>1</v>
      </c>
      <c r="H50" s="535">
        <v>0.01</v>
      </c>
      <c r="I50" s="539">
        <v>0.01</v>
      </c>
      <c r="J50" s="525">
        <f t="shared" si="2"/>
        <v>1</v>
      </c>
      <c r="K50" s="515">
        <v>1</v>
      </c>
      <c r="L50" s="536">
        <v>1</v>
      </c>
      <c r="M50" s="537">
        <v>1</v>
      </c>
      <c r="N50" s="538">
        <v>1</v>
      </c>
      <c r="O50" s="521">
        <f t="shared" si="1"/>
        <v>1</v>
      </c>
      <c r="P50" s="509">
        <v>0</v>
      </c>
      <c r="Q50" s="510">
        <v>0</v>
      </c>
      <c r="R50" s="532"/>
      <c r="S50" s="533"/>
      <c r="T50" s="496"/>
    </row>
    <row r="51" spans="1:20" s="534" customFormat="1" ht="12.75" customHeight="1" outlineLevel="1">
      <c r="A51" s="519" t="s">
        <v>315</v>
      </c>
      <c r="B51" s="528" t="s">
        <v>15</v>
      </c>
      <c r="C51" s="501" t="s">
        <v>156</v>
      </c>
      <c r="D51" s="495" t="s">
        <v>448</v>
      </c>
      <c r="E51" s="502"/>
      <c r="F51" s="523">
        <v>1</v>
      </c>
      <c r="G51" s="523">
        <v>1</v>
      </c>
      <c r="H51" s="535">
        <v>0.02</v>
      </c>
      <c r="I51" s="539">
        <v>0.02</v>
      </c>
      <c r="J51" s="525">
        <f t="shared" si="2"/>
        <v>1</v>
      </c>
      <c r="K51" s="515">
        <v>1</v>
      </c>
      <c r="L51" s="536">
        <v>1</v>
      </c>
      <c r="M51" s="537">
        <v>1</v>
      </c>
      <c r="N51" s="538">
        <v>1</v>
      </c>
      <c r="O51" s="521">
        <f t="shared" si="1"/>
        <v>1</v>
      </c>
      <c r="P51" s="509">
        <v>0</v>
      </c>
      <c r="Q51" s="510">
        <v>0</v>
      </c>
      <c r="R51" s="532"/>
      <c r="S51" s="533"/>
      <c r="T51" s="496"/>
    </row>
    <row r="52" spans="1:20" s="534" customFormat="1" ht="12.75" customHeight="1" outlineLevel="1">
      <c r="A52" s="519" t="s">
        <v>315</v>
      </c>
      <c r="B52" s="528" t="s">
        <v>15</v>
      </c>
      <c r="C52" s="501" t="s">
        <v>156</v>
      </c>
      <c r="D52" s="495" t="s">
        <v>449</v>
      </c>
      <c r="E52" s="502"/>
      <c r="F52" s="523">
        <v>1</v>
      </c>
      <c r="G52" s="523">
        <v>1</v>
      </c>
      <c r="H52" s="535">
        <v>0.03</v>
      </c>
      <c r="I52" s="539">
        <v>0.03</v>
      </c>
      <c r="J52" s="525">
        <f t="shared" si="2"/>
        <v>1</v>
      </c>
      <c r="K52" s="515">
        <v>1</v>
      </c>
      <c r="L52" s="536">
        <v>1</v>
      </c>
      <c r="M52" s="537">
        <v>1</v>
      </c>
      <c r="N52" s="538">
        <v>1</v>
      </c>
      <c r="O52" s="521">
        <f t="shared" si="1"/>
        <v>1</v>
      </c>
      <c r="P52" s="509">
        <v>0</v>
      </c>
      <c r="Q52" s="510">
        <v>0</v>
      </c>
      <c r="R52" s="532"/>
      <c r="S52" s="533"/>
      <c r="T52" s="496"/>
    </row>
    <row r="53" spans="1:20" s="534" customFormat="1" ht="12.75" customHeight="1" outlineLevel="1">
      <c r="A53" s="519" t="s">
        <v>315</v>
      </c>
      <c r="B53" s="528" t="s">
        <v>15</v>
      </c>
      <c r="C53" s="501" t="s">
        <v>156</v>
      </c>
      <c r="D53" s="495" t="s">
        <v>450</v>
      </c>
      <c r="E53" s="502"/>
      <c r="F53" s="523">
        <v>1</v>
      </c>
      <c r="G53" s="523">
        <v>1</v>
      </c>
      <c r="H53" s="535">
        <v>0.21</v>
      </c>
      <c r="I53" s="539">
        <v>0.21</v>
      </c>
      <c r="J53" s="525">
        <f t="shared" si="2"/>
        <v>1</v>
      </c>
      <c r="K53" s="515">
        <v>1</v>
      </c>
      <c r="L53" s="536">
        <v>1</v>
      </c>
      <c r="M53" s="537">
        <v>1</v>
      </c>
      <c r="N53" s="538">
        <v>1</v>
      </c>
      <c r="O53" s="521">
        <f t="shared" si="1"/>
        <v>1</v>
      </c>
      <c r="P53" s="509">
        <v>0</v>
      </c>
      <c r="Q53" s="510">
        <v>0</v>
      </c>
      <c r="R53" s="532"/>
      <c r="S53" s="533"/>
      <c r="T53" s="496"/>
    </row>
    <row r="54" spans="1:20" s="534" customFormat="1" ht="12.75" customHeight="1" outlineLevel="1">
      <c r="A54" s="519" t="s">
        <v>315</v>
      </c>
      <c r="B54" s="528" t="s">
        <v>15</v>
      </c>
      <c r="C54" s="501" t="s">
        <v>156</v>
      </c>
      <c r="D54" s="495" t="s">
        <v>451</v>
      </c>
      <c r="E54" s="502"/>
      <c r="F54" s="523">
        <v>1</v>
      </c>
      <c r="G54" s="523">
        <v>1</v>
      </c>
      <c r="H54" s="535">
        <v>0.01</v>
      </c>
      <c r="I54" s="539">
        <v>0.01</v>
      </c>
      <c r="J54" s="525">
        <f t="shared" si="2"/>
        <v>1</v>
      </c>
      <c r="K54" s="515">
        <v>1</v>
      </c>
      <c r="L54" s="536">
        <v>1</v>
      </c>
      <c r="M54" s="537">
        <v>1</v>
      </c>
      <c r="N54" s="538">
        <v>1</v>
      </c>
      <c r="O54" s="521">
        <f t="shared" si="1"/>
        <v>1</v>
      </c>
      <c r="P54" s="509">
        <v>0</v>
      </c>
      <c r="Q54" s="510">
        <v>0</v>
      </c>
      <c r="R54" s="532"/>
      <c r="S54" s="533"/>
      <c r="T54" s="496"/>
    </row>
    <row r="55" spans="1:20" s="534" customFormat="1" ht="12.75" customHeight="1" outlineLevel="1">
      <c r="A55" s="519" t="s">
        <v>315</v>
      </c>
      <c r="B55" s="528" t="s">
        <v>15</v>
      </c>
      <c r="C55" s="501" t="s">
        <v>156</v>
      </c>
      <c r="D55" s="495" t="s">
        <v>452</v>
      </c>
      <c r="E55" s="502"/>
      <c r="F55" s="523">
        <v>1</v>
      </c>
      <c r="G55" s="523">
        <v>1</v>
      </c>
      <c r="H55" s="535">
        <v>0.02</v>
      </c>
      <c r="I55" s="539">
        <v>0.02</v>
      </c>
      <c r="J55" s="525">
        <f t="shared" si="2"/>
        <v>1</v>
      </c>
      <c r="K55" s="515">
        <v>1</v>
      </c>
      <c r="L55" s="536">
        <v>1</v>
      </c>
      <c r="M55" s="537">
        <v>1</v>
      </c>
      <c r="N55" s="538">
        <v>1</v>
      </c>
      <c r="O55" s="521">
        <f t="shared" si="1"/>
        <v>1</v>
      </c>
      <c r="P55" s="509">
        <v>0</v>
      </c>
      <c r="Q55" s="510">
        <v>0</v>
      </c>
      <c r="R55" s="532"/>
      <c r="S55" s="533"/>
      <c r="T55" s="496"/>
    </row>
    <row r="56" spans="1:20" s="534" customFormat="1" ht="12.75" customHeight="1" outlineLevel="1">
      <c r="A56" s="519" t="s">
        <v>315</v>
      </c>
      <c r="B56" s="528" t="s">
        <v>15</v>
      </c>
      <c r="C56" s="501" t="s">
        <v>156</v>
      </c>
      <c r="D56" s="495" t="s">
        <v>453</v>
      </c>
      <c r="E56" s="613"/>
      <c r="F56" s="564">
        <v>1</v>
      </c>
      <c r="G56" s="523">
        <v>1</v>
      </c>
      <c r="H56" s="535">
        <v>0.14</v>
      </c>
      <c r="I56" s="539">
        <v>0.14</v>
      </c>
      <c r="J56" s="525">
        <f t="shared" si="2"/>
        <v>1</v>
      </c>
      <c r="K56" s="515">
        <v>1</v>
      </c>
      <c r="L56" s="536">
        <v>1</v>
      </c>
      <c r="M56" s="537">
        <v>1</v>
      </c>
      <c r="N56" s="538">
        <v>1</v>
      </c>
      <c r="O56" s="521">
        <f t="shared" si="1"/>
        <v>1</v>
      </c>
      <c r="P56" s="509">
        <v>0</v>
      </c>
      <c r="Q56" s="510">
        <v>0</v>
      </c>
      <c r="R56" s="532"/>
      <c r="S56" s="533"/>
      <c r="T56" s="496"/>
    </row>
    <row r="57" spans="1:20" s="534" customFormat="1" ht="12.75" customHeight="1" outlineLevel="1">
      <c r="A57" s="519" t="s">
        <v>315</v>
      </c>
      <c r="B57" s="528" t="s">
        <v>15</v>
      </c>
      <c r="C57" s="501" t="s">
        <v>156</v>
      </c>
      <c r="D57" s="495" t="s">
        <v>454</v>
      </c>
      <c r="E57" s="613"/>
      <c r="F57" s="564">
        <v>1</v>
      </c>
      <c r="G57" s="523">
        <v>1</v>
      </c>
      <c r="H57" s="535">
        <v>0.37</v>
      </c>
      <c r="I57" s="539">
        <v>0.37</v>
      </c>
      <c r="J57" s="525">
        <f t="shared" si="2"/>
        <v>1</v>
      </c>
      <c r="K57" s="515">
        <v>1</v>
      </c>
      <c r="L57" s="536">
        <v>1</v>
      </c>
      <c r="M57" s="537">
        <v>1</v>
      </c>
      <c r="N57" s="538">
        <v>1</v>
      </c>
      <c r="O57" s="521">
        <f t="shared" si="1"/>
        <v>1</v>
      </c>
      <c r="P57" s="509">
        <v>0</v>
      </c>
      <c r="Q57" s="510">
        <v>0</v>
      </c>
      <c r="R57" s="532"/>
      <c r="S57" s="533"/>
      <c r="T57" s="496"/>
    </row>
    <row r="58" spans="1:20" s="534" customFormat="1" ht="12.75" customHeight="1" outlineLevel="1">
      <c r="A58" s="519" t="s">
        <v>315</v>
      </c>
      <c r="B58" s="528" t="s">
        <v>15</v>
      </c>
      <c r="C58" s="501" t="s">
        <v>156</v>
      </c>
      <c r="D58" s="495" t="s">
        <v>455</v>
      </c>
      <c r="E58" s="613"/>
      <c r="F58" s="564">
        <v>1</v>
      </c>
      <c r="G58" s="523">
        <v>1</v>
      </c>
      <c r="H58" s="535">
        <v>0.17</v>
      </c>
      <c r="I58" s="539">
        <v>0.17</v>
      </c>
      <c r="J58" s="525">
        <f t="shared" si="2"/>
        <v>1</v>
      </c>
      <c r="K58" s="515">
        <v>1</v>
      </c>
      <c r="L58" s="536">
        <v>1</v>
      </c>
      <c r="M58" s="537">
        <v>1</v>
      </c>
      <c r="N58" s="538">
        <v>1</v>
      </c>
      <c r="O58" s="521">
        <f t="shared" si="1"/>
        <v>1</v>
      </c>
      <c r="P58" s="509">
        <v>0</v>
      </c>
      <c r="Q58" s="510">
        <v>0</v>
      </c>
      <c r="R58" s="532"/>
      <c r="S58" s="533"/>
      <c r="T58" s="496"/>
    </row>
    <row r="59" spans="1:20" s="534" customFormat="1" ht="12.75" customHeight="1" outlineLevel="1">
      <c r="A59" s="519" t="s">
        <v>315</v>
      </c>
      <c r="B59" s="528" t="s">
        <v>15</v>
      </c>
      <c r="C59" s="501" t="s">
        <v>156</v>
      </c>
      <c r="D59" s="495" t="s">
        <v>456</v>
      </c>
      <c r="E59" s="613"/>
      <c r="F59" s="564">
        <v>1</v>
      </c>
      <c r="G59" s="523">
        <v>1</v>
      </c>
      <c r="H59" s="535">
        <v>0.02</v>
      </c>
      <c r="I59" s="539">
        <v>0.02</v>
      </c>
      <c r="J59" s="525">
        <f t="shared" si="2"/>
        <v>1</v>
      </c>
      <c r="K59" s="515">
        <v>1</v>
      </c>
      <c r="L59" s="536">
        <v>1</v>
      </c>
      <c r="M59" s="537">
        <v>1</v>
      </c>
      <c r="N59" s="538">
        <v>1</v>
      </c>
      <c r="O59" s="521">
        <f t="shared" si="1"/>
        <v>1</v>
      </c>
      <c r="P59" s="540">
        <v>0</v>
      </c>
      <c r="Q59" s="541">
        <v>0</v>
      </c>
      <c r="R59" s="532"/>
      <c r="S59" s="533"/>
      <c r="T59" s="496"/>
    </row>
    <row r="60" spans="1:29" s="553" customFormat="1" ht="12.75" customHeight="1" outlineLevel="1">
      <c r="A60" s="542" t="s">
        <v>317</v>
      </c>
      <c r="B60" s="543" t="s">
        <v>15</v>
      </c>
      <c r="C60" s="544" t="s">
        <v>156</v>
      </c>
      <c r="D60" s="714" t="s">
        <v>381</v>
      </c>
      <c r="E60" s="613" t="s">
        <v>33</v>
      </c>
      <c r="F60" s="715">
        <v>1</v>
      </c>
      <c r="G60" s="545">
        <v>1</v>
      </c>
      <c r="H60" s="546">
        <v>111000</v>
      </c>
      <c r="I60" s="546">
        <v>111000</v>
      </c>
      <c r="J60" s="547">
        <v>1</v>
      </c>
      <c r="K60" s="548">
        <v>0</v>
      </c>
      <c r="L60" s="549">
        <v>0</v>
      </c>
      <c r="M60" s="549">
        <v>0</v>
      </c>
      <c r="N60" s="745">
        <v>0</v>
      </c>
      <c r="O60" s="636">
        <v>0</v>
      </c>
      <c r="P60" s="746">
        <v>0</v>
      </c>
      <c r="Q60" s="550">
        <v>0</v>
      </c>
      <c r="R60" s="551"/>
      <c r="S60" s="552"/>
      <c r="T60" s="552"/>
      <c r="U60" s="534"/>
      <c r="V60" s="534"/>
      <c r="W60" s="534"/>
      <c r="X60" s="534"/>
      <c r="Y60" s="534"/>
      <c r="Z60" s="534"/>
      <c r="AA60" s="534"/>
      <c r="AB60" s="534"/>
      <c r="AC60" s="534"/>
    </row>
    <row r="61" spans="1:20" s="824" customFormat="1" ht="12.75" customHeight="1" outlineLevel="1">
      <c r="A61" s="542" t="s">
        <v>308</v>
      </c>
      <c r="B61" s="543" t="s">
        <v>15</v>
      </c>
      <c r="C61" s="522" t="s">
        <v>524</v>
      </c>
      <c r="D61" s="714" t="s">
        <v>525</v>
      </c>
      <c r="E61" s="613"/>
      <c r="F61" s="715">
        <v>1</v>
      </c>
      <c r="G61" s="715">
        <v>1</v>
      </c>
      <c r="H61" s="826">
        <v>111000</v>
      </c>
      <c r="I61" s="826">
        <v>111000</v>
      </c>
      <c r="J61" s="827">
        <f>IF(H61&gt;0,I61/H61,0)</f>
        <v>1</v>
      </c>
      <c r="K61" s="826">
        <v>1</v>
      </c>
      <c r="L61" s="828">
        <v>1</v>
      </c>
      <c r="M61" s="828">
        <v>1</v>
      </c>
      <c r="N61" s="828">
        <v>1</v>
      </c>
      <c r="O61" s="829">
        <v>1</v>
      </c>
      <c r="P61" s="830">
        <v>0</v>
      </c>
      <c r="Q61" s="831">
        <v>0</v>
      </c>
      <c r="R61" s="832"/>
      <c r="S61" s="860" t="s">
        <v>527</v>
      </c>
      <c r="T61" s="834"/>
    </row>
    <row r="62" spans="1:20" s="824" customFormat="1" ht="12.75" customHeight="1" outlineLevel="1">
      <c r="A62" s="542" t="s">
        <v>308</v>
      </c>
      <c r="B62" s="543" t="s">
        <v>15</v>
      </c>
      <c r="C62" s="522" t="s">
        <v>157</v>
      </c>
      <c r="D62" s="714" t="s">
        <v>462</v>
      </c>
      <c r="E62" s="613"/>
      <c r="F62" s="715">
        <v>1</v>
      </c>
      <c r="G62" s="715">
        <v>0</v>
      </c>
      <c r="H62" s="826">
        <v>111000</v>
      </c>
      <c r="I62" s="826">
        <v>111000</v>
      </c>
      <c r="J62" s="827">
        <f>IF(H62&gt;0,I62/H62,0)</f>
        <v>1</v>
      </c>
      <c r="K62" s="826">
        <v>0</v>
      </c>
      <c r="L62" s="828">
        <v>0</v>
      </c>
      <c r="M62" s="828">
        <v>1</v>
      </c>
      <c r="N62" s="828">
        <v>1</v>
      </c>
      <c r="O62" s="829">
        <v>1</v>
      </c>
      <c r="P62" s="830">
        <v>0</v>
      </c>
      <c r="Q62" s="831">
        <v>0</v>
      </c>
      <c r="R62" s="832"/>
      <c r="S62" s="833" t="s">
        <v>529</v>
      </c>
      <c r="T62" s="834"/>
    </row>
    <row r="63" spans="1:29" s="561" customFormat="1" ht="12.75" customHeight="1" outlineLevel="1">
      <c r="A63" s="499" t="s">
        <v>315</v>
      </c>
      <c r="B63" s="543" t="s">
        <v>15</v>
      </c>
      <c r="C63" s="554" t="s">
        <v>157</v>
      </c>
      <c r="D63" s="498" t="s">
        <v>433</v>
      </c>
      <c r="E63" s="613"/>
      <c r="F63" s="635">
        <v>1</v>
      </c>
      <c r="G63" s="555">
        <v>1</v>
      </c>
      <c r="H63" s="556">
        <v>0.35</v>
      </c>
      <c r="I63" s="556">
        <v>0.35</v>
      </c>
      <c r="J63" s="547">
        <f>IF(H63&gt;0,I63/H63,0)</f>
        <v>1</v>
      </c>
      <c r="K63" s="557">
        <v>1</v>
      </c>
      <c r="L63" s="558">
        <v>1</v>
      </c>
      <c r="M63" s="558">
        <v>1</v>
      </c>
      <c r="N63" s="558">
        <v>1</v>
      </c>
      <c r="O63" s="521">
        <f aca="true" t="shared" si="3" ref="O63:O90">IF(AND(M63=1,N63=1),1,0)</f>
        <v>1</v>
      </c>
      <c r="P63" s="509">
        <v>0</v>
      </c>
      <c r="Q63" s="510">
        <v>0</v>
      </c>
      <c r="R63" s="559"/>
      <c r="S63" s="560"/>
      <c r="T63" s="560"/>
      <c r="U63" s="534"/>
      <c r="V63" s="534"/>
      <c r="W63" s="534"/>
      <c r="X63" s="534"/>
      <c r="Y63" s="534"/>
      <c r="Z63" s="534"/>
      <c r="AA63" s="610"/>
      <c r="AB63" s="611"/>
      <c r="AC63" s="611"/>
    </row>
    <row r="64" spans="1:29" s="561" customFormat="1" ht="12.75" customHeight="1" outlineLevel="1">
      <c r="A64" s="522" t="s">
        <v>315</v>
      </c>
      <c r="B64" s="562" t="s">
        <v>15</v>
      </c>
      <c r="C64" s="563" t="s">
        <v>157</v>
      </c>
      <c r="D64" s="495" t="s">
        <v>434</v>
      </c>
      <c r="E64" s="613"/>
      <c r="F64" s="564">
        <v>1</v>
      </c>
      <c r="G64" s="523">
        <v>1</v>
      </c>
      <c r="H64" s="535">
        <v>2.16</v>
      </c>
      <c r="I64" s="535">
        <v>2.16</v>
      </c>
      <c r="J64" s="525">
        <f>IF(H64&gt;0,I64/H64,0)</f>
        <v>1</v>
      </c>
      <c r="K64" s="515">
        <v>1</v>
      </c>
      <c r="L64" s="536">
        <v>1</v>
      </c>
      <c r="M64" s="537">
        <v>1</v>
      </c>
      <c r="N64" s="538">
        <v>1</v>
      </c>
      <c r="O64" s="521">
        <f t="shared" si="3"/>
        <v>1</v>
      </c>
      <c r="P64" s="509">
        <v>0</v>
      </c>
      <c r="Q64" s="510">
        <v>0</v>
      </c>
      <c r="R64" s="559"/>
      <c r="S64" s="560"/>
      <c r="T64" s="560"/>
      <c r="U64" s="534"/>
      <c r="V64" s="534"/>
      <c r="W64" s="534"/>
      <c r="X64" s="534"/>
      <c r="Y64" s="534"/>
      <c r="Z64" s="534"/>
      <c r="AA64" s="610"/>
      <c r="AB64" s="611"/>
      <c r="AC64" s="611"/>
    </row>
    <row r="65" spans="1:29" s="561" customFormat="1" ht="12.75" customHeight="1" outlineLevel="1">
      <c r="A65" s="522" t="s">
        <v>315</v>
      </c>
      <c r="B65" s="562" t="s">
        <v>15</v>
      </c>
      <c r="C65" s="563" t="s">
        <v>157</v>
      </c>
      <c r="D65" s="495" t="s">
        <v>435</v>
      </c>
      <c r="E65" s="613"/>
      <c r="F65" s="564">
        <v>1</v>
      </c>
      <c r="G65" s="523">
        <v>1</v>
      </c>
      <c r="H65" s="535">
        <v>0.13</v>
      </c>
      <c r="I65" s="539">
        <v>0.13</v>
      </c>
      <c r="J65" s="525">
        <f aca="true" t="shared" si="4" ref="J65:J90">IF(H65&gt;0,I65/H65,0)</f>
        <v>1</v>
      </c>
      <c r="K65" s="515">
        <v>1</v>
      </c>
      <c r="L65" s="536">
        <v>1</v>
      </c>
      <c r="M65" s="537">
        <v>1</v>
      </c>
      <c r="N65" s="538">
        <v>1</v>
      </c>
      <c r="O65" s="521">
        <f t="shared" si="3"/>
        <v>1</v>
      </c>
      <c r="P65" s="509">
        <v>0</v>
      </c>
      <c r="Q65" s="510">
        <v>0</v>
      </c>
      <c r="R65" s="559"/>
      <c r="S65" s="560"/>
      <c r="T65" s="560"/>
      <c r="U65" s="534"/>
      <c r="V65" s="534"/>
      <c r="W65" s="534"/>
      <c r="X65" s="534"/>
      <c r="Y65" s="534"/>
      <c r="Z65" s="534"/>
      <c r="AA65" s="610"/>
      <c r="AB65" s="611"/>
      <c r="AC65" s="611"/>
    </row>
    <row r="66" spans="1:29" s="561" customFormat="1" ht="12.75" customHeight="1" outlineLevel="1">
      <c r="A66" s="522" t="s">
        <v>315</v>
      </c>
      <c r="B66" s="562" t="s">
        <v>15</v>
      </c>
      <c r="C66" s="563" t="s">
        <v>157</v>
      </c>
      <c r="D66" s="495" t="s">
        <v>436</v>
      </c>
      <c r="E66" s="613"/>
      <c r="F66" s="564">
        <v>1</v>
      </c>
      <c r="G66" s="523">
        <v>1</v>
      </c>
      <c r="H66" s="535">
        <v>0.01</v>
      </c>
      <c r="I66" s="539">
        <v>0.01</v>
      </c>
      <c r="J66" s="525">
        <f t="shared" si="4"/>
        <v>1</v>
      </c>
      <c r="K66" s="515">
        <v>1</v>
      </c>
      <c r="L66" s="536">
        <v>1</v>
      </c>
      <c r="M66" s="537">
        <v>1</v>
      </c>
      <c r="N66" s="538">
        <v>1</v>
      </c>
      <c r="O66" s="521">
        <f t="shared" si="3"/>
        <v>1</v>
      </c>
      <c r="P66" s="509">
        <v>0</v>
      </c>
      <c r="Q66" s="510">
        <v>0</v>
      </c>
      <c r="R66" s="559"/>
      <c r="S66" s="560"/>
      <c r="T66" s="560"/>
      <c r="U66" s="534"/>
      <c r="V66" s="534"/>
      <c r="W66" s="534"/>
      <c r="X66" s="534"/>
      <c r="Y66" s="534"/>
      <c r="Z66" s="534"/>
      <c r="AA66" s="610"/>
      <c r="AB66" s="611"/>
      <c r="AC66" s="611"/>
    </row>
    <row r="67" spans="1:29" s="561" customFormat="1" ht="12.75" customHeight="1" outlineLevel="1">
      <c r="A67" s="522" t="s">
        <v>315</v>
      </c>
      <c r="B67" s="562" t="s">
        <v>15</v>
      </c>
      <c r="C67" s="563" t="s">
        <v>157</v>
      </c>
      <c r="D67" s="495" t="s">
        <v>316</v>
      </c>
      <c r="E67" s="613"/>
      <c r="F67" s="564">
        <v>1</v>
      </c>
      <c r="G67" s="523">
        <v>1</v>
      </c>
      <c r="H67" s="535">
        <v>0.09</v>
      </c>
      <c r="I67" s="539">
        <v>0.09</v>
      </c>
      <c r="J67" s="525">
        <f t="shared" si="4"/>
        <v>1</v>
      </c>
      <c r="K67" s="515">
        <v>1</v>
      </c>
      <c r="L67" s="536">
        <v>1</v>
      </c>
      <c r="M67" s="537">
        <v>1</v>
      </c>
      <c r="N67" s="538">
        <v>1</v>
      </c>
      <c r="O67" s="521">
        <f t="shared" si="3"/>
        <v>1</v>
      </c>
      <c r="P67" s="509">
        <v>0</v>
      </c>
      <c r="Q67" s="510">
        <v>0</v>
      </c>
      <c r="R67" s="559"/>
      <c r="S67" s="560"/>
      <c r="T67" s="560"/>
      <c r="U67" s="534"/>
      <c r="V67" s="534"/>
      <c r="W67" s="534"/>
      <c r="X67" s="534"/>
      <c r="Y67" s="534"/>
      <c r="Z67" s="534"/>
      <c r="AA67" s="610"/>
      <c r="AB67" s="611"/>
      <c r="AC67" s="611"/>
    </row>
    <row r="68" spans="1:29" s="561" customFormat="1" ht="12.75" customHeight="1" outlineLevel="1">
      <c r="A68" s="522" t="s">
        <v>315</v>
      </c>
      <c r="B68" s="562" t="s">
        <v>15</v>
      </c>
      <c r="C68" s="563" t="s">
        <v>157</v>
      </c>
      <c r="D68" s="495" t="s">
        <v>437</v>
      </c>
      <c r="E68" s="613"/>
      <c r="F68" s="564">
        <v>1</v>
      </c>
      <c r="G68" s="523">
        <v>1</v>
      </c>
      <c r="H68" s="535">
        <v>0.38</v>
      </c>
      <c r="I68" s="539">
        <v>0.38</v>
      </c>
      <c r="J68" s="525">
        <f t="shared" si="4"/>
        <v>1</v>
      </c>
      <c r="K68" s="515">
        <v>1</v>
      </c>
      <c r="L68" s="536">
        <v>1</v>
      </c>
      <c r="M68" s="537">
        <v>1</v>
      </c>
      <c r="N68" s="538">
        <v>1</v>
      </c>
      <c r="O68" s="521">
        <f t="shared" si="3"/>
        <v>1</v>
      </c>
      <c r="P68" s="509">
        <v>0</v>
      </c>
      <c r="Q68" s="510">
        <v>0</v>
      </c>
      <c r="R68" s="559"/>
      <c r="S68" s="560"/>
      <c r="T68" s="560"/>
      <c r="U68" s="534"/>
      <c r="V68" s="534"/>
      <c r="W68" s="534"/>
      <c r="X68" s="534"/>
      <c r="Y68" s="534"/>
      <c r="Z68" s="534"/>
      <c r="AA68" s="610"/>
      <c r="AB68" s="611"/>
      <c r="AC68" s="611"/>
    </row>
    <row r="69" spans="1:29" s="561" customFormat="1" ht="12.75" customHeight="1" outlineLevel="1">
      <c r="A69" s="522" t="s">
        <v>315</v>
      </c>
      <c r="B69" s="562" t="s">
        <v>15</v>
      </c>
      <c r="C69" s="563" t="s">
        <v>157</v>
      </c>
      <c r="D69" s="495" t="s">
        <v>438</v>
      </c>
      <c r="E69" s="613"/>
      <c r="F69" s="564">
        <v>1</v>
      </c>
      <c r="G69" s="523">
        <v>1</v>
      </c>
      <c r="H69" s="535">
        <v>0.02</v>
      </c>
      <c r="I69" s="539">
        <v>0.02</v>
      </c>
      <c r="J69" s="525">
        <f t="shared" si="4"/>
        <v>1</v>
      </c>
      <c r="K69" s="515">
        <v>1</v>
      </c>
      <c r="L69" s="536">
        <v>1</v>
      </c>
      <c r="M69" s="537">
        <v>1</v>
      </c>
      <c r="N69" s="538">
        <v>1</v>
      </c>
      <c r="O69" s="521">
        <f t="shared" si="3"/>
        <v>1</v>
      </c>
      <c r="P69" s="509">
        <v>0</v>
      </c>
      <c r="Q69" s="510">
        <v>0</v>
      </c>
      <c r="R69" s="559"/>
      <c r="S69" s="560"/>
      <c r="T69" s="560"/>
      <c r="U69" s="534"/>
      <c r="V69" s="534"/>
      <c r="W69" s="534"/>
      <c r="X69" s="534"/>
      <c r="Y69" s="534"/>
      <c r="Z69" s="534"/>
      <c r="AA69" s="610"/>
      <c r="AB69" s="611"/>
      <c r="AC69" s="611"/>
    </row>
    <row r="70" spans="1:29" s="561" customFormat="1" ht="12.75" customHeight="1" outlineLevel="1">
      <c r="A70" s="522" t="s">
        <v>315</v>
      </c>
      <c r="B70" s="562" t="s">
        <v>15</v>
      </c>
      <c r="C70" s="563" t="s">
        <v>157</v>
      </c>
      <c r="D70" s="495" t="s">
        <v>439</v>
      </c>
      <c r="E70" s="613"/>
      <c r="F70" s="564">
        <v>1</v>
      </c>
      <c r="G70" s="523">
        <v>1</v>
      </c>
      <c r="H70" s="535">
        <v>0.01</v>
      </c>
      <c r="I70" s="539">
        <v>0.01</v>
      </c>
      <c r="J70" s="525">
        <f t="shared" si="4"/>
        <v>1</v>
      </c>
      <c r="K70" s="515">
        <v>1</v>
      </c>
      <c r="L70" s="536">
        <v>1</v>
      </c>
      <c r="M70" s="537">
        <v>1</v>
      </c>
      <c r="N70" s="538">
        <v>1</v>
      </c>
      <c r="O70" s="521">
        <f t="shared" si="3"/>
        <v>1</v>
      </c>
      <c r="P70" s="509">
        <v>0</v>
      </c>
      <c r="Q70" s="510">
        <v>0</v>
      </c>
      <c r="R70" s="559"/>
      <c r="S70" s="560"/>
      <c r="T70" s="560"/>
      <c r="U70" s="534"/>
      <c r="V70" s="534"/>
      <c r="W70" s="534"/>
      <c r="X70" s="534"/>
      <c r="Y70" s="534"/>
      <c r="Z70" s="534"/>
      <c r="AA70" s="610"/>
      <c r="AB70" s="611"/>
      <c r="AC70" s="611"/>
    </row>
    <row r="71" spans="1:29" s="561" customFormat="1" ht="12.75" customHeight="1" outlineLevel="1">
      <c r="A71" s="522" t="s">
        <v>315</v>
      </c>
      <c r="B71" s="562" t="s">
        <v>15</v>
      </c>
      <c r="C71" s="563" t="s">
        <v>157</v>
      </c>
      <c r="D71" s="495" t="s">
        <v>440</v>
      </c>
      <c r="E71" s="613"/>
      <c r="F71" s="564">
        <v>1</v>
      </c>
      <c r="G71" s="523">
        <v>1</v>
      </c>
      <c r="H71" s="535">
        <v>0.31</v>
      </c>
      <c r="I71" s="539">
        <v>0.31</v>
      </c>
      <c r="J71" s="525">
        <f t="shared" si="4"/>
        <v>1</v>
      </c>
      <c r="K71" s="515">
        <v>1</v>
      </c>
      <c r="L71" s="536">
        <v>1</v>
      </c>
      <c r="M71" s="537">
        <v>1</v>
      </c>
      <c r="N71" s="538">
        <v>1</v>
      </c>
      <c r="O71" s="521">
        <f t="shared" si="3"/>
        <v>1</v>
      </c>
      <c r="P71" s="509">
        <v>0</v>
      </c>
      <c r="Q71" s="510">
        <v>0</v>
      </c>
      <c r="R71" s="559"/>
      <c r="S71" s="560"/>
      <c r="T71" s="560"/>
      <c r="U71" s="534"/>
      <c r="V71" s="534"/>
      <c r="W71" s="534"/>
      <c r="X71" s="534"/>
      <c r="Y71" s="534"/>
      <c r="Z71" s="534"/>
      <c r="AA71" s="610"/>
      <c r="AB71" s="611"/>
      <c r="AC71" s="611"/>
    </row>
    <row r="72" spans="1:29" s="561" customFormat="1" ht="12.75" customHeight="1" outlineLevel="1">
      <c r="A72" s="522" t="s">
        <v>315</v>
      </c>
      <c r="B72" s="562" t="s">
        <v>15</v>
      </c>
      <c r="C72" s="563" t="s">
        <v>157</v>
      </c>
      <c r="D72" s="495" t="s">
        <v>441</v>
      </c>
      <c r="E72" s="613"/>
      <c r="F72" s="564">
        <v>1</v>
      </c>
      <c r="G72" s="523">
        <v>1</v>
      </c>
      <c r="H72" s="535">
        <v>0.44</v>
      </c>
      <c r="I72" s="539">
        <v>0.44</v>
      </c>
      <c r="J72" s="525">
        <f t="shared" si="4"/>
        <v>1</v>
      </c>
      <c r="K72" s="515">
        <v>1</v>
      </c>
      <c r="L72" s="536">
        <v>1</v>
      </c>
      <c r="M72" s="537">
        <v>1</v>
      </c>
      <c r="N72" s="538">
        <v>1</v>
      </c>
      <c r="O72" s="521">
        <f t="shared" si="3"/>
        <v>1</v>
      </c>
      <c r="P72" s="509">
        <v>0</v>
      </c>
      <c r="Q72" s="510">
        <v>0</v>
      </c>
      <c r="R72" s="559"/>
      <c r="S72" s="560"/>
      <c r="T72" s="560"/>
      <c r="U72" s="534"/>
      <c r="V72" s="534"/>
      <c r="W72" s="534"/>
      <c r="X72" s="534"/>
      <c r="Y72" s="534"/>
      <c r="Z72" s="534"/>
      <c r="AA72" s="610"/>
      <c r="AB72" s="611"/>
      <c r="AC72" s="611"/>
    </row>
    <row r="73" spans="1:29" s="561" customFormat="1" ht="12.75" customHeight="1" outlineLevel="1">
      <c r="A73" s="522" t="s">
        <v>315</v>
      </c>
      <c r="B73" s="562" t="s">
        <v>15</v>
      </c>
      <c r="C73" s="563" t="s">
        <v>157</v>
      </c>
      <c r="D73" s="495" t="s">
        <v>442</v>
      </c>
      <c r="E73" s="613"/>
      <c r="F73" s="564">
        <v>1</v>
      </c>
      <c r="G73" s="523">
        <v>1</v>
      </c>
      <c r="H73" s="535">
        <v>0.49</v>
      </c>
      <c r="I73" s="539">
        <v>0.49</v>
      </c>
      <c r="J73" s="525">
        <f t="shared" si="4"/>
        <v>1</v>
      </c>
      <c r="K73" s="515">
        <v>1</v>
      </c>
      <c r="L73" s="536">
        <v>1</v>
      </c>
      <c r="M73" s="537">
        <v>1</v>
      </c>
      <c r="N73" s="538">
        <v>1</v>
      </c>
      <c r="O73" s="521">
        <f t="shared" si="3"/>
        <v>1</v>
      </c>
      <c r="P73" s="509">
        <v>0</v>
      </c>
      <c r="Q73" s="510">
        <v>0</v>
      </c>
      <c r="R73" s="559"/>
      <c r="S73" s="560"/>
      <c r="T73" s="560"/>
      <c r="U73" s="534"/>
      <c r="V73" s="534"/>
      <c r="W73" s="534"/>
      <c r="X73" s="534"/>
      <c r="Y73" s="534"/>
      <c r="Z73" s="534"/>
      <c r="AA73" s="610"/>
      <c r="AB73" s="611"/>
      <c r="AC73" s="611"/>
    </row>
    <row r="74" spans="1:29" s="561" customFormat="1" ht="12.75" customHeight="1" outlineLevel="1">
      <c r="A74" s="522" t="s">
        <v>315</v>
      </c>
      <c r="B74" s="562" t="s">
        <v>15</v>
      </c>
      <c r="C74" s="563" t="s">
        <v>157</v>
      </c>
      <c r="D74" s="495" t="s">
        <v>443</v>
      </c>
      <c r="E74" s="613"/>
      <c r="F74" s="564">
        <v>1</v>
      </c>
      <c r="G74" s="523">
        <v>1</v>
      </c>
      <c r="H74" s="535">
        <v>0.09</v>
      </c>
      <c r="I74" s="539">
        <v>0.09</v>
      </c>
      <c r="J74" s="525">
        <f t="shared" si="4"/>
        <v>1</v>
      </c>
      <c r="K74" s="515">
        <v>1</v>
      </c>
      <c r="L74" s="536">
        <v>1</v>
      </c>
      <c r="M74" s="537">
        <v>1</v>
      </c>
      <c r="N74" s="538">
        <v>1</v>
      </c>
      <c r="O74" s="521">
        <f t="shared" si="3"/>
        <v>1</v>
      </c>
      <c r="P74" s="509">
        <v>0</v>
      </c>
      <c r="Q74" s="510">
        <v>0</v>
      </c>
      <c r="R74" s="559"/>
      <c r="S74" s="560"/>
      <c r="T74" s="560"/>
      <c r="U74" s="534"/>
      <c r="V74" s="534"/>
      <c r="W74" s="534"/>
      <c r="X74" s="534"/>
      <c r="Y74" s="534"/>
      <c r="Z74" s="534"/>
      <c r="AA74" s="610"/>
      <c r="AB74" s="611"/>
      <c r="AC74" s="611"/>
    </row>
    <row r="75" spans="1:29" s="561" customFormat="1" ht="12.75" customHeight="1" outlineLevel="1">
      <c r="A75" s="522" t="s">
        <v>315</v>
      </c>
      <c r="B75" s="562" t="s">
        <v>15</v>
      </c>
      <c r="C75" s="563" t="s">
        <v>157</v>
      </c>
      <c r="D75" s="495" t="s">
        <v>444</v>
      </c>
      <c r="E75" s="613"/>
      <c r="F75" s="564">
        <v>1</v>
      </c>
      <c r="G75" s="523">
        <v>1</v>
      </c>
      <c r="H75" s="535">
        <v>0.87</v>
      </c>
      <c r="I75" s="539">
        <v>0.87</v>
      </c>
      <c r="J75" s="525">
        <f t="shared" si="4"/>
        <v>1</v>
      </c>
      <c r="K75" s="515">
        <v>1</v>
      </c>
      <c r="L75" s="536">
        <v>1</v>
      </c>
      <c r="M75" s="537">
        <v>1</v>
      </c>
      <c r="N75" s="538">
        <v>1</v>
      </c>
      <c r="O75" s="521">
        <f t="shared" si="3"/>
        <v>1</v>
      </c>
      <c r="P75" s="509">
        <v>0</v>
      </c>
      <c r="Q75" s="510">
        <v>0</v>
      </c>
      <c r="R75" s="559"/>
      <c r="S75" s="560"/>
      <c r="T75" s="560"/>
      <c r="U75" s="534"/>
      <c r="V75" s="534"/>
      <c r="W75" s="534"/>
      <c r="X75" s="534"/>
      <c r="Y75" s="534"/>
      <c r="Z75" s="534"/>
      <c r="AA75" s="610"/>
      <c r="AB75" s="611"/>
      <c r="AC75" s="611"/>
    </row>
    <row r="76" spans="1:29" s="561" customFormat="1" ht="12.75" customHeight="1" outlineLevel="1">
      <c r="A76" s="522" t="s">
        <v>315</v>
      </c>
      <c r="B76" s="562" t="s">
        <v>15</v>
      </c>
      <c r="C76" s="563" t="s">
        <v>157</v>
      </c>
      <c r="D76" s="495" t="s">
        <v>445</v>
      </c>
      <c r="E76" s="613"/>
      <c r="F76" s="564">
        <v>1</v>
      </c>
      <c r="G76" s="523">
        <v>1</v>
      </c>
      <c r="H76" s="535">
        <v>0.02</v>
      </c>
      <c r="I76" s="539">
        <v>0.02</v>
      </c>
      <c r="J76" s="525">
        <f t="shared" si="4"/>
        <v>1</v>
      </c>
      <c r="K76" s="515">
        <v>1</v>
      </c>
      <c r="L76" s="536">
        <v>1</v>
      </c>
      <c r="M76" s="537">
        <v>1</v>
      </c>
      <c r="N76" s="538">
        <v>1</v>
      </c>
      <c r="O76" s="521">
        <f t="shared" si="3"/>
        <v>1</v>
      </c>
      <c r="P76" s="509">
        <v>0</v>
      </c>
      <c r="Q76" s="510">
        <v>0</v>
      </c>
      <c r="R76" s="559"/>
      <c r="S76" s="560"/>
      <c r="T76" s="560"/>
      <c r="U76" s="534"/>
      <c r="V76" s="534"/>
      <c r="W76" s="534"/>
      <c r="X76" s="534"/>
      <c r="Y76" s="534"/>
      <c r="Z76" s="534"/>
      <c r="AA76" s="610"/>
      <c r="AB76" s="611"/>
      <c r="AC76" s="611"/>
    </row>
    <row r="77" spans="1:29" s="561" customFormat="1" ht="12.75" customHeight="1" outlineLevel="1">
      <c r="A77" s="522" t="s">
        <v>315</v>
      </c>
      <c r="B77" s="562" t="s">
        <v>15</v>
      </c>
      <c r="C77" s="563" t="s">
        <v>157</v>
      </c>
      <c r="D77" s="495" t="s">
        <v>531</v>
      </c>
      <c r="E77" s="613"/>
      <c r="F77" s="564">
        <v>1</v>
      </c>
      <c r="G77" s="523">
        <v>1</v>
      </c>
      <c r="H77" s="535">
        <v>0.33</v>
      </c>
      <c r="I77" s="539">
        <v>0.33</v>
      </c>
      <c r="J77" s="525">
        <f t="shared" si="4"/>
        <v>1</v>
      </c>
      <c r="K77" s="515">
        <v>1</v>
      </c>
      <c r="L77" s="536">
        <v>1</v>
      </c>
      <c r="M77" s="537">
        <v>1</v>
      </c>
      <c r="N77" s="538">
        <v>1</v>
      </c>
      <c r="O77" s="521">
        <v>1</v>
      </c>
      <c r="P77" s="509">
        <v>0</v>
      </c>
      <c r="Q77" s="510">
        <v>0</v>
      </c>
      <c r="R77" s="559"/>
      <c r="S77" s="560"/>
      <c r="T77" s="560"/>
      <c r="U77" s="534"/>
      <c r="V77" s="534"/>
      <c r="W77" s="534"/>
      <c r="X77" s="534"/>
      <c r="Y77" s="534"/>
      <c r="Z77" s="534"/>
      <c r="AA77" s="610"/>
      <c r="AB77" s="611"/>
      <c r="AC77" s="611"/>
    </row>
    <row r="78" spans="1:29" s="561" customFormat="1" ht="12.75" customHeight="1" outlineLevel="1">
      <c r="A78" s="522" t="s">
        <v>315</v>
      </c>
      <c r="B78" s="562" t="s">
        <v>15</v>
      </c>
      <c r="C78" s="563" t="s">
        <v>157</v>
      </c>
      <c r="D78" s="495" t="s">
        <v>532</v>
      </c>
      <c r="E78" s="613"/>
      <c r="F78" s="564">
        <v>1</v>
      </c>
      <c r="G78" s="523">
        <v>1</v>
      </c>
      <c r="H78" s="535">
        <v>0.36</v>
      </c>
      <c r="I78" s="539">
        <v>0.36</v>
      </c>
      <c r="J78" s="525">
        <f t="shared" si="4"/>
        <v>1</v>
      </c>
      <c r="K78" s="515">
        <v>1</v>
      </c>
      <c r="L78" s="536">
        <v>1</v>
      </c>
      <c r="M78" s="537">
        <v>1</v>
      </c>
      <c r="N78" s="538">
        <v>1</v>
      </c>
      <c r="O78" s="521">
        <v>1</v>
      </c>
      <c r="P78" s="509">
        <v>0</v>
      </c>
      <c r="Q78" s="510">
        <v>0</v>
      </c>
      <c r="R78" s="559"/>
      <c r="S78" s="560"/>
      <c r="T78" s="560"/>
      <c r="U78" s="534"/>
      <c r="V78" s="534"/>
      <c r="W78" s="534"/>
      <c r="X78" s="534"/>
      <c r="Y78" s="534"/>
      <c r="Z78" s="534"/>
      <c r="AA78" s="610"/>
      <c r="AB78" s="611"/>
      <c r="AC78" s="611"/>
    </row>
    <row r="79" spans="1:29" s="561" customFormat="1" ht="12.75" customHeight="1" outlineLevel="1">
      <c r="A79" s="522" t="s">
        <v>315</v>
      </c>
      <c r="B79" s="562" t="s">
        <v>15</v>
      </c>
      <c r="C79" s="563" t="s">
        <v>157</v>
      </c>
      <c r="D79" s="495" t="s">
        <v>533</v>
      </c>
      <c r="E79" s="613"/>
      <c r="F79" s="564">
        <v>1</v>
      </c>
      <c r="G79" s="523">
        <v>1</v>
      </c>
      <c r="H79" s="535">
        <v>0.14</v>
      </c>
      <c r="I79" s="539">
        <v>0.14</v>
      </c>
      <c r="J79" s="525">
        <f t="shared" si="4"/>
        <v>1</v>
      </c>
      <c r="K79" s="515">
        <v>1</v>
      </c>
      <c r="L79" s="536">
        <v>1</v>
      </c>
      <c r="M79" s="537">
        <v>1</v>
      </c>
      <c r="N79" s="538">
        <v>1</v>
      </c>
      <c r="O79" s="521">
        <v>1</v>
      </c>
      <c r="P79" s="509">
        <v>0</v>
      </c>
      <c r="Q79" s="510">
        <v>0</v>
      </c>
      <c r="R79" s="559"/>
      <c r="S79" s="560"/>
      <c r="T79" s="560"/>
      <c r="U79" s="534"/>
      <c r="V79" s="534"/>
      <c r="W79" s="534"/>
      <c r="X79" s="534"/>
      <c r="Y79" s="534"/>
      <c r="Z79" s="534"/>
      <c r="AA79" s="610"/>
      <c r="AB79" s="611"/>
      <c r="AC79" s="611"/>
    </row>
    <row r="80" spans="1:29" s="561" customFormat="1" ht="12.75" customHeight="1" outlineLevel="1">
      <c r="A80" s="522" t="s">
        <v>315</v>
      </c>
      <c r="B80" s="562" t="s">
        <v>15</v>
      </c>
      <c r="C80" s="563" t="s">
        <v>157</v>
      </c>
      <c r="D80" s="495" t="s">
        <v>446</v>
      </c>
      <c r="E80" s="613"/>
      <c r="F80" s="564">
        <v>1</v>
      </c>
      <c r="G80" s="523">
        <v>1</v>
      </c>
      <c r="H80" s="535">
        <v>0.12</v>
      </c>
      <c r="I80" s="539">
        <v>0.12</v>
      </c>
      <c r="J80" s="525">
        <f t="shared" si="4"/>
        <v>1</v>
      </c>
      <c r="K80" s="515">
        <v>1</v>
      </c>
      <c r="L80" s="536">
        <v>1</v>
      </c>
      <c r="M80" s="537">
        <v>1</v>
      </c>
      <c r="N80" s="538">
        <v>1</v>
      </c>
      <c r="O80" s="521">
        <f t="shared" si="3"/>
        <v>1</v>
      </c>
      <c r="P80" s="509">
        <v>0</v>
      </c>
      <c r="Q80" s="510">
        <v>0</v>
      </c>
      <c r="R80" s="559"/>
      <c r="S80" s="560"/>
      <c r="T80" s="560"/>
      <c r="U80" s="534"/>
      <c r="V80" s="534"/>
      <c r="W80" s="534"/>
      <c r="X80" s="534"/>
      <c r="Y80" s="534"/>
      <c r="Z80" s="534"/>
      <c r="AA80" s="610"/>
      <c r="AB80" s="611"/>
      <c r="AC80" s="611"/>
    </row>
    <row r="81" spans="1:29" s="561" customFormat="1" ht="12.75" customHeight="1" outlineLevel="1">
      <c r="A81" s="522" t="s">
        <v>315</v>
      </c>
      <c r="B81" s="562" t="s">
        <v>15</v>
      </c>
      <c r="C81" s="563" t="s">
        <v>157</v>
      </c>
      <c r="D81" s="495" t="s">
        <v>447</v>
      </c>
      <c r="E81" s="613"/>
      <c r="F81" s="564">
        <v>1</v>
      </c>
      <c r="G81" s="523">
        <v>1</v>
      </c>
      <c r="H81" s="535">
        <v>0.01</v>
      </c>
      <c r="I81" s="539">
        <v>0.01</v>
      </c>
      <c r="J81" s="525">
        <f t="shared" si="4"/>
        <v>1</v>
      </c>
      <c r="K81" s="515">
        <v>1</v>
      </c>
      <c r="L81" s="536">
        <v>1</v>
      </c>
      <c r="M81" s="537">
        <v>1</v>
      </c>
      <c r="N81" s="538">
        <v>1</v>
      </c>
      <c r="O81" s="521">
        <f t="shared" si="3"/>
        <v>1</v>
      </c>
      <c r="P81" s="509">
        <v>0</v>
      </c>
      <c r="Q81" s="510">
        <v>0</v>
      </c>
      <c r="R81" s="559"/>
      <c r="S81" s="560"/>
      <c r="T81" s="560"/>
      <c r="U81" s="534"/>
      <c r="V81" s="534"/>
      <c r="W81" s="534"/>
      <c r="X81" s="534"/>
      <c r="Y81" s="534"/>
      <c r="Z81" s="534"/>
      <c r="AA81" s="610"/>
      <c r="AB81" s="611"/>
      <c r="AC81" s="611"/>
    </row>
    <row r="82" spans="1:29" s="561" customFormat="1" ht="12.75" customHeight="1" outlineLevel="1">
      <c r="A82" s="522" t="s">
        <v>315</v>
      </c>
      <c r="B82" s="562" t="s">
        <v>15</v>
      </c>
      <c r="C82" s="563" t="s">
        <v>157</v>
      </c>
      <c r="D82" s="495" t="s">
        <v>448</v>
      </c>
      <c r="E82" s="613"/>
      <c r="F82" s="564">
        <v>1</v>
      </c>
      <c r="G82" s="523">
        <v>1</v>
      </c>
      <c r="H82" s="535">
        <v>0.02</v>
      </c>
      <c r="I82" s="539">
        <v>0.02</v>
      </c>
      <c r="J82" s="525">
        <f t="shared" si="4"/>
        <v>1</v>
      </c>
      <c r="K82" s="515">
        <v>1</v>
      </c>
      <c r="L82" s="536">
        <v>1</v>
      </c>
      <c r="M82" s="537">
        <v>1</v>
      </c>
      <c r="N82" s="538">
        <v>1</v>
      </c>
      <c r="O82" s="521">
        <f t="shared" si="3"/>
        <v>1</v>
      </c>
      <c r="P82" s="509">
        <v>0</v>
      </c>
      <c r="Q82" s="510">
        <v>0</v>
      </c>
      <c r="R82" s="559"/>
      <c r="S82" s="560"/>
      <c r="T82" s="560"/>
      <c r="U82" s="534"/>
      <c r="V82" s="534"/>
      <c r="W82" s="534"/>
      <c r="X82" s="534"/>
      <c r="Y82" s="534"/>
      <c r="Z82" s="534"/>
      <c r="AA82" s="610"/>
      <c r="AB82" s="611"/>
      <c r="AC82" s="611"/>
    </row>
    <row r="83" spans="1:29" s="561" customFormat="1" ht="12.75" customHeight="1" outlineLevel="1">
      <c r="A83" s="522" t="s">
        <v>315</v>
      </c>
      <c r="B83" s="562" t="s">
        <v>15</v>
      </c>
      <c r="C83" s="563" t="s">
        <v>157</v>
      </c>
      <c r="D83" s="495" t="s">
        <v>449</v>
      </c>
      <c r="E83" s="613"/>
      <c r="F83" s="564">
        <v>1</v>
      </c>
      <c r="G83" s="523">
        <v>1</v>
      </c>
      <c r="H83" s="535">
        <v>0.03</v>
      </c>
      <c r="I83" s="539">
        <v>0.03</v>
      </c>
      <c r="J83" s="525">
        <f t="shared" si="4"/>
        <v>1</v>
      </c>
      <c r="K83" s="515">
        <v>1</v>
      </c>
      <c r="L83" s="536">
        <v>1</v>
      </c>
      <c r="M83" s="537">
        <v>1</v>
      </c>
      <c r="N83" s="538">
        <v>1</v>
      </c>
      <c r="O83" s="521">
        <f t="shared" si="3"/>
        <v>1</v>
      </c>
      <c r="P83" s="509">
        <v>0</v>
      </c>
      <c r="Q83" s="510">
        <v>0</v>
      </c>
      <c r="R83" s="559"/>
      <c r="S83" s="560"/>
      <c r="T83" s="560"/>
      <c r="U83" s="534"/>
      <c r="V83" s="534"/>
      <c r="W83" s="534"/>
      <c r="X83" s="534"/>
      <c r="Y83" s="534"/>
      <c r="Z83" s="534"/>
      <c r="AA83" s="610"/>
      <c r="AB83" s="611"/>
      <c r="AC83" s="611"/>
    </row>
    <row r="84" spans="1:29" s="561" customFormat="1" ht="12.75" customHeight="1" outlineLevel="1">
      <c r="A84" s="522" t="s">
        <v>315</v>
      </c>
      <c r="B84" s="562" t="s">
        <v>15</v>
      </c>
      <c r="C84" s="563" t="s">
        <v>157</v>
      </c>
      <c r="D84" s="495" t="s">
        <v>450</v>
      </c>
      <c r="E84" s="613"/>
      <c r="F84" s="564">
        <v>1</v>
      </c>
      <c r="G84" s="523">
        <v>1</v>
      </c>
      <c r="H84" s="535">
        <v>0.21</v>
      </c>
      <c r="I84" s="539">
        <v>0.21</v>
      </c>
      <c r="J84" s="525">
        <f t="shared" si="4"/>
        <v>1</v>
      </c>
      <c r="K84" s="515">
        <v>1</v>
      </c>
      <c r="L84" s="536">
        <v>1</v>
      </c>
      <c r="M84" s="537">
        <v>1</v>
      </c>
      <c r="N84" s="538">
        <v>1</v>
      </c>
      <c r="O84" s="521">
        <f t="shared" si="3"/>
        <v>1</v>
      </c>
      <c r="P84" s="509">
        <v>0</v>
      </c>
      <c r="Q84" s="510">
        <v>0</v>
      </c>
      <c r="R84" s="559"/>
      <c r="S84" s="560"/>
      <c r="T84" s="560"/>
      <c r="U84" s="534"/>
      <c r="V84" s="534"/>
      <c r="W84" s="534"/>
      <c r="X84" s="534"/>
      <c r="Y84" s="534"/>
      <c r="Z84" s="534"/>
      <c r="AA84" s="610"/>
      <c r="AB84" s="611"/>
      <c r="AC84" s="611"/>
    </row>
    <row r="85" spans="1:29" s="561" customFormat="1" ht="12.75" customHeight="1" outlineLevel="1">
      <c r="A85" s="522" t="s">
        <v>315</v>
      </c>
      <c r="B85" s="562" t="s">
        <v>15</v>
      </c>
      <c r="C85" s="563" t="s">
        <v>157</v>
      </c>
      <c r="D85" s="495" t="s">
        <v>451</v>
      </c>
      <c r="E85" s="613"/>
      <c r="F85" s="564">
        <v>1</v>
      </c>
      <c r="G85" s="523">
        <v>1</v>
      </c>
      <c r="H85" s="535">
        <v>0.01</v>
      </c>
      <c r="I85" s="539">
        <v>0.01</v>
      </c>
      <c r="J85" s="525">
        <f t="shared" si="4"/>
        <v>1</v>
      </c>
      <c r="K85" s="515">
        <v>1</v>
      </c>
      <c r="L85" s="536">
        <v>1</v>
      </c>
      <c r="M85" s="537">
        <v>1</v>
      </c>
      <c r="N85" s="538">
        <v>1</v>
      </c>
      <c r="O85" s="521">
        <f t="shared" si="3"/>
        <v>1</v>
      </c>
      <c r="P85" s="509">
        <v>0</v>
      </c>
      <c r="Q85" s="510">
        <v>0</v>
      </c>
      <c r="R85" s="559"/>
      <c r="S85" s="560"/>
      <c r="T85" s="560"/>
      <c r="U85" s="534"/>
      <c r="V85" s="534"/>
      <c r="W85" s="534"/>
      <c r="X85" s="534"/>
      <c r="Y85" s="534"/>
      <c r="Z85" s="534"/>
      <c r="AA85" s="610"/>
      <c r="AB85" s="611"/>
      <c r="AC85" s="611"/>
    </row>
    <row r="86" spans="1:29" s="561" customFormat="1" ht="12.75" customHeight="1" outlineLevel="1">
      <c r="A86" s="522" t="s">
        <v>315</v>
      </c>
      <c r="B86" s="562" t="s">
        <v>15</v>
      </c>
      <c r="C86" s="563" t="s">
        <v>157</v>
      </c>
      <c r="D86" s="495" t="s">
        <v>452</v>
      </c>
      <c r="E86" s="613"/>
      <c r="F86" s="564">
        <v>1</v>
      </c>
      <c r="G86" s="523">
        <v>1</v>
      </c>
      <c r="H86" s="535">
        <v>0.02</v>
      </c>
      <c r="I86" s="539">
        <v>0.02</v>
      </c>
      <c r="J86" s="525">
        <f t="shared" si="4"/>
        <v>1</v>
      </c>
      <c r="K86" s="515">
        <v>1</v>
      </c>
      <c r="L86" s="536">
        <v>1</v>
      </c>
      <c r="M86" s="537">
        <v>1</v>
      </c>
      <c r="N86" s="538">
        <v>1</v>
      </c>
      <c r="O86" s="521">
        <f t="shared" si="3"/>
        <v>1</v>
      </c>
      <c r="P86" s="509">
        <v>0</v>
      </c>
      <c r="Q86" s="510">
        <v>0</v>
      </c>
      <c r="R86" s="559"/>
      <c r="S86" s="560"/>
      <c r="T86" s="560"/>
      <c r="U86" s="534"/>
      <c r="V86" s="534"/>
      <c r="W86" s="534"/>
      <c r="X86" s="534"/>
      <c r="Y86" s="534"/>
      <c r="Z86" s="534"/>
      <c r="AA86" s="610"/>
      <c r="AB86" s="611"/>
      <c r="AC86" s="611"/>
    </row>
    <row r="87" spans="1:29" s="561" customFormat="1" ht="12.75" customHeight="1" outlineLevel="1">
      <c r="A87" s="522" t="s">
        <v>315</v>
      </c>
      <c r="B87" s="562" t="s">
        <v>15</v>
      </c>
      <c r="C87" s="563" t="s">
        <v>157</v>
      </c>
      <c r="D87" s="495" t="s">
        <v>453</v>
      </c>
      <c r="E87" s="613"/>
      <c r="F87" s="564">
        <v>1</v>
      </c>
      <c r="G87" s="523">
        <v>1</v>
      </c>
      <c r="H87" s="535">
        <v>0.14</v>
      </c>
      <c r="I87" s="539">
        <v>0.14</v>
      </c>
      <c r="J87" s="525">
        <f t="shared" si="4"/>
        <v>1</v>
      </c>
      <c r="K87" s="515">
        <v>1</v>
      </c>
      <c r="L87" s="536">
        <v>1</v>
      </c>
      <c r="M87" s="537">
        <v>1</v>
      </c>
      <c r="N87" s="538">
        <v>1</v>
      </c>
      <c r="O87" s="521">
        <f t="shared" si="3"/>
        <v>1</v>
      </c>
      <c r="P87" s="510">
        <v>0</v>
      </c>
      <c r="Q87" s="510">
        <v>0</v>
      </c>
      <c r="R87" s="559"/>
      <c r="S87" s="560"/>
      <c r="T87" s="560"/>
      <c r="U87" s="534"/>
      <c r="V87" s="534"/>
      <c r="W87" s="534"/>
      <c r="X87" s="534"/>
      <c r="Y87" s="534"/>
      <c r="Z87" s="534"/>
      <c r="AA87" s="610"/>
      <c r="AB87" s="611"/>
      <c r="AC87" s="611"/>
    </row>
    <row r="88" spans="1:29" s="561" customFormat="1" ht="12.75" customHeight="1" outlineLevel="1">
      <c r="A88" s="522" t="s">
        <v>315</v>
      </c>
      <c r="B88" s="562" t="s">
        <v>15</v>
      </c>
      <c r="C88" s="563" t="s">
        <v>157</v>
      </c>
      <c r="D88" s="495" t="s">
        <v>454</v>
      </c>
      <c r="E88" s="613"/>
      <c r="F88" s="564">
        <v>1</v>
      </c>
      <c r="G88" s="523">
        <v>1</v>
      </c>
      <c r="H88" s="535">
        <v>0.37</v>
      </c>
      <c r="I88" s="539">
        <v>0.37</v>
      </c>
      <c r="J88" s="525">
        <f t="shared" si="4"/>
        <v>1</v>
      </c>
      <c r="K88" s="515">
        <v>1</v>
      </c>
      <c r="L88" s="536">
        <v>1</v>
      </c>
      <c r="M88" s="537">
        <v>1</v>
      </c>
      <c r="N88" s="538">
        <v>1</v>
      </c>
      <c r="O88" s="521">
        <f t="shared" si="3"/>
        <v>1</v>
      </c>
      <c r="P88" s="510">
        <v>0</v>
      </c>
      <c r="Q88" s="510">
        <v>0</v>
      </c>
      <c r="R88" s="559"/>
      <c r="S88" s="560"/>
      <c r="T88" s="560"/>
      <c r="U88" s="534"/>
      <c r="V88" s="534"/>
      <c r="W88" s="534"/>
      <c r="X88" s="534"/>
      <c r="Y88" s="534"/>
      <c r="Z88" s="534"/>
      <c r="AA88" s="610"/>
      <c r="AB88" s="611"/>
      <c r="AC88" s="611"/>
    </row>
    <row r="89" spans="1:29" s="561" customFormat="1" ht="12.75" customHeight="1" outlineLevel="1">
      <c r="A89" s="522" t="s">
        <v>315</v>
      </c>
      <c r="B89" s="562" t="s">
        <v>15</v>
      </c>
      <c r="C89" s="563" t="s">
        <v>157</v>
      </c>
      <c r="D89" s="495" t="s">
        <v>455</v>
      </c>
      <c r="E89" s="613"/>
      <c r="F89" s="564">
        <v>1</v>
      </c>
      <c r="G89" s="523">
        <v>1</v>
      </c>
      <c r="H89" s="535">
        <v>0.17</v>
      </c>
      <c r="I89" s="539">
        <v>0.17</v>
      </c>
      <c r="J89" s="525">
        <f t="shared" si="4"/>
        <v>1</v>
      </c>
      <c r="K89" s="515">
        <v>1</v>
      </c>
      <c r="L89" s="536">
        <v>1</v>
      </c>
      <c r="M89" s="537">
        <v>1</v>
      </c>
      <c r="N89" s="538">
        <v>1</v>
      </c>
      <c r="O89" s="521">
        <f t="shared" si="3"/>
        <v>1</v>
      </c>
      <c r="P89" s="510">
        <v>0</v>
      </c>
      <c r="Q89" s="510">
        <v>0</v>
      </c>
      <c r="R89" s="559"/>
      <c r="S89" s="560"/>
      <c r="T89" s="560"/>
      <c r="U89" s="534"/>
      <c r="V89" s="534"/>
      <c r="W89" s="534"/>
      <c r="X89" s="534"/>
      <c r="Y89" s="534"/>
      <c r="Z89" s="534"/>
      <c r="AA89" s="610"/>
      <c r="AB89" s="611"/>
      <c r="AC89" s="611"/>
    </row>
    <row r="90" spans="1:29" s="561" customFormat="1" ht="12.75" customHeight="1" outlineLevel="1">
      <c r="A90" s="522" t="s">
        <v>315</v>
      </c>
      <c r="B90" s="562" t="s">
        <v>15</v>
      </c>
      <c r="C90" s="563" t="s">
        <v>157</v>
      </c>
      <c r="D90" s="495" t="s">
        <v>456</v>
      </c>
      <c r="E90" s="613"/>
      <c r="F90" s="564">
        <v>1</v>
      </c>
      <c r="G90" s="523">
        <v>1</v>
      </c>
      <c r="H90" s="535">
        <v>0.02</v>
      </c>
      <c r="I90" s="539">
        <v>0.02</v>
      </c>
      <c r="J90" s="525">
        <f t="shared" si="4"/>
        <v>1</v>
      </c>
      <c r="K90" s="515">
        <v>1</v>
      </c>
      <c r="L90" s="536">
        <v>1</v>
      </c>
      <c r="M90" s="537">
        <v>1</v>
      </c>
      <c r="N90" s="538">
        <v>1</v>
      </c>
      <c r="O90" s="521">
        <f t="shared" si="3"/>
        <v>1</v>
      </c>
      <c r="P90" s="510">
        <v>0</v>
      </c>
      <c r="Q90" s="510">
        <v>0</v>
      </c>
      <c r="R90" s="559"/>
      <c r="S90" s="560"/>
      <c r="T90" s="560"/>
      <c r="U90" s="534"/>
      <c r="V90" s="534"/>
      <c r="W90" s="534"/>
      <c r="X90" s="534"/>
      <c r="Y90" s="534"/>
      <c r="Z90" s="534"/>
      <c r="AA90" s="610"/>
      <c r="AB90" s="611"/>
      <c r="AC90" s="611"/>
    </row>
    <row r="91" spans="1:20" s="534" customFormat="1" ht="12.75" customHeight="1" outlineLevel="1">
      <c r="A91" s="566" t="s">
        <v>317</v>
      </c>
      <c r="B91" s="567" t="s">
        <v>15</v>
      </c>
      <c r="C91" s="568" t="s">
        <v>157</v>
      </c>
      <c r="D91" s="569" t="s">
        <v>382</v>
      </c>
      <c r="E91" s="603"/>
      <c r="F91" s="570">
        <v>1</v>
      </c>
      <c r="G91" s="571">
        <v>1</v>
      </c>
      <c r="H91" s="572">
        <v>111000</v>
      </c>
      <c r="I91" s="572">
        <v>111000</v>
      </c>
      <c r="J91" s="573">
        <f aca="true" t="shared" si="5" ref="J91:J96">IF(H91&gt;0,I91/H91,0)</f>
        <v>1</v>
      </c>
      <c r="K91" s="572">
        <v>1</v>
      </c>
      <c r="L91" s="574">
        <v>1</v>
      </c>
      <c r="M91" s="574">
        <v>1</v>
      </c>
      <c r="N91" s="575">
        <v>1</v>
      </c>
      <c r="O91" s="576">
        <f>IF(AND(M91=1,N91=1),1,0)</f>
        <v>1</v>
      </c>
      <c r="P91" s="510">
        <v>0</v>
      </c>
      <c r="Q91" s="510">
        <v>0</v>
      </c>
      <c r="R91" s="579"/>
      <c r="S91" s="580"/>
      <c r="T91" s="580"/>
    </row>
    <row r="92" spans="1:20" s="534" customFormat="1" ht="12.75" outlineLevel="1">
      <c r="A92" s="566" t="s">
        <v>317</v>
      </c>
      <c r="B92" s="582" t="s">
        <v>15</v>
      </c>
      <c r="C92" s="568" t="s">
        <v>158</v>
      </c>
      <c r="D92" s="583" t="s">
        <v>383</v>
      </c>
      <c r="E92" s="603"/>
      <c r="F92" s="570">
        <v>1</v>
      </c>
      <c r="G92" s="571">
        <v>1</v>
      </c>
      <c r="H92" s="572">
        <v>111000</v>
      </c>
      <c r="I92" s="572">
        <v>111000</v>
      </c>
      <c r="J92" s="585">
        <f t="shared" si="5"/>
        <v>1</v>
      </c>
      <c r="K92" s="572">
        <v>1</v>
      </c>
      <c r="L92" s="574">
        <v>1</v>
      </c>
      <c r="M92" s="574">
        <v>1</v>
      </c>
      <c r="N92" s="586">
        <v>1</v>
      </c>
      <c r="O92" s="587">
        <f>IF(AND(M92=1,N92=1),1,0)</f>
        <v>1</v>
      </c>
      <c r="P92" s="588">
        <v>0</v>
      </c>
      <c r="Q92" s="589">
        <v>0</v>
      </c>
      <c r="R92" s="590"/>
      <c r="S92" s="591"/>
      <c r="T92" s="591"/>
    </row>
    <row r="93" spans="1:20" s="534" customFormat="1" ht="12.75" outlineLevel="1">
      <c r="A93" s="566" t="s">
        <v>317</v>
      </c>
      <c r="B93" s="582" t="s">
        <v>15</v>
      </c>
      <c r="C93" s="568" t="s">
        <v>158</v>
      </c>
      <c r="D93" s="583" t="s">
        <v>384</v>
      </c>
      <c r="E93" s="603"/>
      <c r="F93" s="570">
        <v>1</v>
      </c>
      <c r="G93" s="571">
        <v>1</v>
      </c>
      <c r="H93" s="572">
        <v>111000</v>
      </c>
      <c r="I93" s="572">
        <v>111000</v>
      </c>
      <c r="J93" s="585">
        <f t="shared" si="5"/>
        <v>1</v>
      </c>
      <c r="K93" s="572">
        <v>1</v>
      </c>
      <c r="L93" s="574">
        <v>1</v>
      </c>
      <c r="M93" s="574">
        <v>1</v>
      </c>
      <c r="N93" s="586">
        <v>1</v>
      </c>
      <c r="O93" s="587">
        <f>IF(AND(M93=1,N93=1),1,0)</f>
        <v>1</v>
      </c>
      <c r="P93" s="588">
        <v>0</v>
      </c>
      <c r="Q93" s="589">
        <v>0</v>
      </c>
      <c r="R93" s="590"/>
      <c r="S93" s="591"/>
      <c r="T93" s="591"/>
    </row>
    <row r="94" spans="1:20" s="534" customFormat="1" ht="12.75" customHeight="1" outlineLevel="1">
      <c r="A94" s="594" t="s">
        <v>411</v>
      </c>
      <c r="B94" s="567" t="s">
        <v>15</v>
      </c>
      <c r="C94" s="595" t="s">
        <v>158</v>
      </c>
      <c r="D94" s="594" t="s">
        <v>412</v>
      </c>
      <c r="E94" s="584"/>
      <c r="F94" s="716">
        <v>1</v>
      </c>
      <c r="G94" s="716">
        <v>1</v>
      </c>
      <c r="H94" s="717">
        <v>6</v>
      </c>
      <c r="I94" s="718">
        <v>6</v>
      </c>
      <c r="J94" s="525">
        <f t="shared" si="5"/>
        <v>1</v>
      </c>
      <c r="K94" s="597">
        <v>0</v>
      </c>
      <c r="L94" s="598">
        <v>1</v>
      </c>
      <c r="M94" s="598">
        <v>1</v>
      </c>
      <c r="N94" s="598">
        <v>0</v>
      </c>
      <c r="O94" s="599">
        <v>0</v>
      </c>
      <c r="P94" s="588">
        <v>0</v>
      </c>
      <c r="Q94" s="589">
        <v>0</v>
      </c>
      <c r="R94" s="600"/>
      <c r="S94" s="601" t="s">
        <v>413</v>
      </c>
      <c r="T94" s="602"/>
    </row>
    <row r="95" spans="1:34" s="611" customFormat="1" ht="14.25" customHeight="1" outlineLevel="1">
      <c r="A95" s="499" t="s">
        <v>315</v>
      </c>
      <c r="B95" s="543" t="s">
        <v>15</v>
      </c>
      <c r="C95" s="554" t="s">
        <v>158</v>
      </c>
      <c r="D95" s="496" t="s">
        <v>433</v>
      </c>
      <c r="E95" s="603"/>
      <c r="F95" s="555">
        <v>1</v>
      </c>
      <c r="G95" s="555">
        <v>1</v>
      </c>
      <c r="H95" s="556">
        <v>0.35</v>
      </c>
      <c r="I95" s="556">
        <v>0.35</v>
      </c>
      <c r="J95" s="547">
        <f t="shared" si="5"/>
        <v>1</v>
      </c>
      <c r="K95" s="557">
        <v>1</v>
      </c>
      <c r="L95" s="558">
        <v>1</v>
      </c>
      <c r="M95" s="558">
        <v>1</v>
      </c>
      <c r="N95" s="558">
        <v>1</v>
      </c>
      <c r="O95" s="521">
        <f aca="true" t="shared" si="6" ref="O95:O150">IF(AND(M95=1,N95=1),1,0)</f>
        <v>1</v>
      </c>
      <c r="P95" s="509">
        <v>0</v>
      </c>
      <c r="Q95" s="589">
        <v>0</v>
      </c>
      <c r="R95" s="590"/>
      <c r="S95" s="591"/>
      <c r="T95" s="609"/>
      <c r="U95" s="604"/>
      <c r="V95" s="534"/>
      <c r="W95" s="534"/>
      <c r="X95" s="534"/>
      <c r="Y95" s="534"/>
      <c r="Z95" s="534"/>
      <c r="AA95" s="534"/>
      <c r="AB95" s="534"/>
      <c r="AC95" s="534"/>
      <c r="AD95" s="534"/>
      <c r="AE95" s="534"/>
      <c r="AF95" s="534"/>
      <c r="AG95" s="534"/>
      <c r="AH95" s="610"/>
    </row>
    <row r="96" spans="1:34" s="611" customFormat="1" ht="14.25" customHeight="1" outlineLevel="1">
      <c r="A96" s="522" t="s">
        <v>315</v>
      </c>
      <c r="B96" s="562" t="s">
        <v>15</v>
      </c>
      <c r="C96" s="563" t="s">
        <v>158</v>
      </c>
      <c r="D96" s="495" t="s">
        <v>434</v>
      </c>
      <c r="E96" s="603"/>
      <c r="F96" s="564">
        <v>1</v>
      </c>
      <c r="G96" s="523">
        <v>1</v>
      </c>
      <c r="H96" s="535">
        <v>2.16</v>
      </c>
      <c r="I96" s="535">
        <v>2.16</v>
      </c>
      <c r="J96" s="525">
        <f t="shared" si="5"/>
        <v>1</v>
      </c>
      <c r="K96" s="515">
        <v>1</v>
      </c>
      <c r="L96" s="536">
        <v>1</v>
      </c>
      <c r="M96" s="537">
        <v>1</v>
      </c>
      <c r="N96" s="538">
        <v>1</v>
      </c>
      <c r="O96" s="521">
        <f t="shared" si="6"/>
        <v>1</v>
      </c>
      <c r="P96" s="509">
        <v>0</v>
      </c>
      <c r="Q96" s="589">
        <v>0</v>
      </c>
      <c r="R96" s="590"/>
      <c r="S96" s="591"/>
      <c r="T96" s="609"/>
      <c r="U96" s="604"/>
      <c r="V96" s="534"/>
      <c r="W96" s="534"/>
      <c r="X96" s="534"/>
      <c r="Y96" s="534"/>
      <c r="Z96" s="534"/>
      <c r="AA96" s="534"/>
      <c r="AB96" s="534"/>
      <c r="AC96" s="534"/>
      <c r="AD96" s="534"/>
      <c r="AE96" s="534"/>
      <c r="AF96" s="534"/>
      <c r="AG96" s="534"/>
      <c r="AH96" s="610"/>
    </row>
    <row r="97" spans="1:34" s="611" customFormat="1" ht="14.25" customHeight="1" outlineLevel="1">
      <c r="A97" s="522" t="s">
        <v>315</v>
      </c>
      <c r="B97" s="562" t="s">
        <v>15</v>
      </c>
      <c r="C97" s="563" t="s">
        <v>158</v>
      </c>
      <c r="D97" s="495" t="s">
        <v>435</v>
      </c>
      <c r="E97" s="603"/>
      <c r="F97" s="564">
        <v>1</v>
      </c>
      <c r="G97" s="523">
        <v>1</v>
      </c>
      <c r="H97" s="535">
        <v>0.13</v>
      </c>
      <c r="I97" s="539">
        <v>0.13</v>
      </c>
      <c r="J97" s="525">
        <f aca="true" t="shared" si="7" ref="J97:J122">IF(H97&gt;0,I97/H97,0)</f>
        <v>1</v>
      </c>
      <c r="K97" s="515">
        <v>1</v>
      </c>
      <c r="L97" s="536">
        <v>1</v>
      </c>
      <c r="M97" s="537">
        <v>1</v>
      </c>
      <c r="N97" s="538">
        <v>1</v>
      </c>
      <c r="O97" s="521">
        <f t="shared" si="6"/>
        <v>1</v>
      </c>
      <c r="P97" s="509">
        <v>0</v>
      </c>
      <c r="Q97" s="589">
        <v>0</v>
      </c>
      <c r="R97" s="590"/>
      <c r="S97" s="591"/>
      <c r="T97" s="609"/>
      <c r="U97" s="604"/>
      <c r="V97" s="534"/>
      <c r="W97" s="534"/>
      <c r="X97" s="534"/>
      <c r="Y97" s="534"/>
      <c r="Z97" s="534"/>
      <c r="AA97" s="534"/>
      <c r="AB97" s="534"/>
      <c r="AC97" s="534"/>
      <c r="AD97" s="534"/>
      <c r="AE97" s="534"/>
      <c r="AF97" s="534"/>
      <c r="AG97" s="534"/>
      <c r="AH97" s="610"/>
    </row>
    <row r="98" spans="1:21" s="534" customFormat="1" ht="14.25" customHeight="1" outlineLevel="1">
      <c r="A98" s="522" t="s">
        <v>315</v>
      </c>
      <c r="B98" s="562" t="s">
        <v>15</v>
      </c>
      <c r="C98" s="563" t="s">
        <v>158</v>
      </c>
      <c r="D98" s="495" t="s">
        <v>436</v>
      </c>
      <c r="E98" s="603"/>
      <c r="F98" s="564">
        <v>1</v>
      </c>
      <c r="G98" s="523">
        <v>1</v>
      </c>
      <c r="H98" s="535">
        <v>0.01</v>
      </c>
      <c r="I98" s="539">
        <v>0.01</v>
      </c>
      <c r="J98" s="525">
        <f t="shared" si="7"/>
        <v>1</v>
      </c>
      <c r="K98" s="515">
        <v>1</v>
      </c>
      <c r="L98" s="536">
        <v>1</v>
      </c>
      <c r="M98" s="537">
        <v>1</v>
      </c>
      <c r="N98" s="538">
        <v>1</v>
      </c>
      <c r="O98" s="521">
        <f t="shared" si="6"/>
        <v>1</v>
      </c>
      <c r="P98" s="509">
        <v>0</v>
      </c>
      <c r="Q98" s="589">
        <v>0</v>
      </c>
      <c r="R98" s="590"/>
      <c r="S98" s="580"/>
      <c r="T98" s="612"/>
      <c r="U98" s="604"/>
    </row>
    <row r="99" spans="1:21" s="534" customFormat="1" ht="14.25" customHeight="1" outlineLevel="1">
      <c r="A99" s="522" t="s">
        <v>315</v>
      </c>
      <c r="B99" s="562" t="s">
        <v>15</v>
      </c>
      <c r="C99" s="563" t="s">
        <v>158</v>
      </c>
      <c r="D99" s="495" t="s">
        <v>316</v>
      </c>
      <c r="E99" s="603"/>
      <c r="F99" s="564">
        <v>1</v>
      </c>
      <c r="G99" s="523">
        <v>1</v>
      </c>
      <c r="H99" s="535">
        <v>0.09</v>
      </c>
      <c r="I99" s="539">
        <v>0.09</v>
      </c>
      <c r="J99" s="525">
        <f t="shared" si="7"/>
        <v>1</v>
      </c>
      <c r="K99" s="515">
        <v>1</v>
      </c>
      <c r="L99" s="536">
        <v>1</v>
      </c>
      <c r="M99" s="537">
        <v>1</v>
      </c>
      <c r="N99" s="538">
        <v>1</v>
      </c>
      <c r="O99" s="521">
        <f t="shared" si="6"/>
        <v>1</v>
      </c>
      <c r="P99" s="509">
        <v>0</v>
      </c>
      <c r="Q99" s="589">
        <v>0</v>
      </c>
      <c r="R99" s="590"/>
      <c r="S99" s="580"/>
      <c r="T99" s="612"/>
      <c r="U99" s="604"/>
    </row>
    <row r="100" spans="1:21" s="534" customFormat="1" ht="14.25" customHeight="1" outlineLevel="1">
      <c r="A100" s="522" t="s">
        <v>315</v>
      </c>
      <c r="B100" s="562" t="s">
        <v>15</v>
      </c>
      <c r="C100" s="563" t="s">
        <v>158</v>
      </c>
      <c r="D100" s="495" t="s">
        <v>437</v>
      </c>
      <c r="E100" s="603"/>
      <c r="F100" s="564">
        <v>1</v>
      </c>
      <c r="G100" s="523">
        <v>1</v>
      </c>
      <c r="H100" s="535">
        <v>0.38</v>
      </c>
      <c r="I100" s="539">
        <v>0.38</v>
      </c>
      <c r="J100" s="525">
        <f t="shared" si="7"/>
        <v>1</v>
      </c>
      <c r="K100" s="515">
        <v>1</v>
      </c>
      <c r="L100" s="536">
        <v>1</v>
      </c>
      <c r="M100" s="537">
        <v>1</v>
      </c>
      <c r="N100" s="538">
        <v>1</v>
      </c>
      <c r="O100" s="521">
        <f t="shared" si="6"/>
        <v>1</v>
      </c>
      <c r="P100" s="509">
        <v>0</v>
      </c>
      <c r="Q100" s="589">
        <v>0</v>
      </c>
      <c r="R100" s="590"/>
      <c r="S100" s="580"/>
      <c r="T100" s="612"/>
      <c r="U100" s="604"/>
    </row>
    <row r="101" spans="1:21" s="534" customFormat="1" ht="14.25" customHeight="1" outlineLevel="1">
      <c r="A101" s="522" t="s">
        <v>315</v>
      </c>
      <c r="B101" s="562" t="s">
        <v>15</v>
      </c>
      <c r="C101" s="563" t="s">
        <v>158</v>
      </c>
      <c r="D101" s="495" t="s">
        <v>438</v>
      </c>
      <c r="E101" s="603"/>
      <c r="F101" s="564">
        <v>1</v>
      </c>
      <c r="G101" s="523">
        <v>1</v>
      </c>
      <c r="H101" s="535">
        <v>0.02</v>
      </c>
      <c r="I101" s="539">
        <v>0.02</v>
      </c>
      <c r="J101" s="525">
        <f t="shared" si="7"/>
        <v>1</v>
      </c>
      <c r="K101" s="515">
        <v>1</v>
      </c>
      <c r="L101" s="536">
        <v>1</v>
      </c>
      <c r="M101" s="537">
        <v>1</v>
      </c>
      <c r="N101" s="538">
        <v>1</v>
      </c>
      <c r="O101" s="521">
        <f t="shared" si="6"/>
        <v>1</v>
      </c>
      <c r="P101" s="509">
        <v>0</v>
      </c>
      <c r="Q101" s="589">
        <v>0</v>
      </c>
      <c r="R101" s="590"/>
      <c r="S101" s="580"/>
      <c r="T101" s="612"/>
      <c r="U101" s="604"/>
    </row>
    <row r="102" spans="1:21" s="534" customFormat="1" ht="14.25" customHeight="1" outlineLevel="1">
      <c r="A102" s="522" t="s">
        <v>315</v>
      </c>
      <c r="B102" s="562" t="s">
        <v>15</v>
      </c>
      <c r="C102" s="563" t="s">
        <v>158</v>
      </c>
      <c r="D102" s="495" t="s">
        <v>439</v>
      </c>
      <c r="E102" s="603"/>
      <c r="F102" s="564">
        <v>1</v>
      </c>
      <c r="G102" s="523">
        <v>1</v>
      </c>
      <c r="H102" s="535">
        <v>0.01</v>
      </c>
      <c r="I102" s="539">
        <v>0.01</v>
      </c>
      <c r="J102" s="525">
        <f t="shared" si="7"/>
        <v>1</v>
      </c>
      <c r="K102" s="515">
        <v>1</v>
      </c>
      <c r="L102" s="536">
        <v>1</v>
      </c>
      <c r="M102" s="537">
        <v>1</v>
      </c>
      <c r="N102" s="538">
        <v>1</v>
      </c>
      <c r="O102" s="521">
        <f t="shared" si="6"/>
        <v>1</v>
      </c>
      <c r="P102" s="509">
        <v>0</v>
      </c>
      <c r="Q102" s="589">
        <v>0</v>
      </c>
      <c r="R102" s="590"/>
      <c r="S102" s="580"/>
      <c r="T102" s="612"/>
      <c r="U102" s="604"/>
    </row>
    <row r="103" spans="1:21" s="534" customFormat="1" ht="14.25" customHeight="1" outlineLevel="1">
      <c r="A103" s="522" t="s">
        <v>315</v>
      </c>
      <c r="B103" s="562" t="s">
        <v>15</v>
      </c>
      <c r="C103" s="563" t="s">
        <v>158</v>
      </c>
      <c r="D103" s="495" t="s">
        <v>440</v>
      </c>
      <c r="E103" s="603"/>
      <c r="F103" s="564">
        <v>1</v>
      </c>
      <c r="G103" s="523">
        <v>1</v>
      </c>
      <c r="H103" s="535">
        <v>0.31</v>
      </c>
      <c r="I103" s="539">
        <v>0.31</v>
      </c>
      <c r="J103" s="525">
        <f t="shared" si="7"/>
        <v>1</v>
      </c>
      <c r="K103" s="515">
        <v>1</v>
      </c>
      <c r="L103" s="536">
        <v>1</v>
      </c>
      <c r="M103" s="537">
        <v>1</v>
      </c>
      <c r="N103" s="538">
        <v>1</v>
      </c>
      <c r="O103" s="521">
        <f t="shared" si="6"/>
        <v>1</v>
      </c>
      <c r="P103" s="509">
        <v>0</v>
      </c>
      <c r="Q103" s="589">
        <v>0</v>
      </c>
      <c r="R103" s="590"/>
      <c r="S103" s="580"/>
      <c r="T103" s="612"/>
      <c r="U103" s="604"/>
    </row>
    <row r="104" spans="1:20" s="534" customFormat="1" ht="14.25" customHeight="1" outlineLevel="1">
      <c r="A104" s="522" t="s">
        <v>315</v>
      </c>
      <c r="B104" s="562" t="s">
        <v>15</v>
      </c>
      <c r="C104" s="563" t="s">
        <v>158</v>
      </c>
      <c r="D104" s="495" t="s">
        <v>441</v>
      </c>
      <c r="E104" s="603"/>
      <c r="F104" s="564">
        <v>1</v>
      </c>
      <c r="G104" s="523">
        <v>1</v>
      </c>
      <c r="H104" s="535">
        <v>0.44</v>
      </c>
      <c r="I104" s="539">
        <v>0.44</v>
      </c>
      <c r="J104" s="525">
        <f t="shared" si="7"/>
        <v>1</v>
      </c>
      <c r="K104" s="515">
        <v>1</v>
      </c>
      <c r="L104" s="536">
        <v>1</v>
      </c>
      <c r="M104" s="537">
        <v>1</v>
      </c>
      <c r="N104" s="538">
        <v>1</v>
      </c>
      <c r="O104" s="521">
        <f t="shared" si="6"/>
        <v>1</v>
      </c>
      <c r="P104" s="509">
        <v>0</v>
      </c>
      <c r="Q104" s="589">
        <v>0</v>
      </c>
      <c r="R104" s="590"/>
      <c r="S104" s="580"/>
      <c r="T104" s="580"/>
    </row>
    <row r="105" spans="1:20" s="534" customFormat="1" ht="14.25" customHeight="1" outlineLevel="1">
      <c r="A105" s="522" t="s">
        <v>315</v>
      </c>
      <c r="B105" s="562" t="s">
        <v>15</v>
      </c>
      <c r="C105" s="563" t="s">
        <v>158</v>
      </c>
      <c r="D105" s="495" t="s">
        <v>442</v>
      </c>
      <c r="E105" s="603"/>
      <c r="F105" s="564">
        <v>1</v>
      </c>
      <c r="G105" s="523">
        <v>1</v>
      </c>
      <c r="H105" s="535">
        <v>0.49</v>
      </c>
      <c r="I105" s="539">
        <v>0.49</v>
      </c>
      <c r="J105" s="525">
        <f t="shared" si="7"/>
        <v>1</v>
      </c>
      <c r="K105" s="515">
        <v>1</v>
      </c>
      <c r="L105" s="536">
        <v>1</v>
      </c>
      <c r="M105" s="537">
        <v>1</v>
      </c>
      <c r="N105" s="538">
        <v>1</v>
      </c>
      <c r="O105" s="521">
        <f t="shared" si="6"/>
        <v>1</v>
      </c>
      <c r="P105" s="509">
        <v>0</v>
      </c>
      <c r="Q105" s="589">
        <v>0</v>
      </c>
      <c r="R105" s="590"/>
      <c r="S105" s="580"/>
      <c r="T105" s="580"/>
    </row>
    <row r="106" spans="1:20" s="534" customFormat="1" ht="14.25" customHeight="1" outlineLevel="1">
      <c r="A106" s="522" t="s">
        <v>315</v>
      </c>
      <c r="B106" s="562" t="s">
        <v>15</v>
      </c>
      <c r="C106" s="563" t="s">
        <v>158</v>
      </c>
      <c r="D106" s="495" t="s">
        <v>443</v>
      </c>
      <c r="E106" s="603"/>
      <c r="F106" s="564">
        <v>1</v>
      </c>
      <c r="G106" s="523">
        <v>1</v>
      </c>
      <c r="H106" s="535">
        <v>0.09</v>
      </c>
      <c r="I106" s="539">
        <v>0.09</v>
      </c>
      <c r="J106" s="525">
        <f t="shared" si="7"/>
        <v>1</v>
      </c>
      <c r="K106" s="515">
        <v>1</v>
      </c>
      <c r="L106" s="536">
        <v>1</v>
      </c>
      <c r="M106" s="537">
        <v>1</v>
      </c>
      <c r="N106" s="538">
        <v>1</v>
      </c>
      <c r="O106" s="521">
        <f t="shared" si="6"/>
        <v>1</v>
      </c>
      <c r="P106" s="509">
        <v>0</v>
      </c>
      <c r="Q106" s="589">
        <v>0</v>
      </c>
      <c r="R106" s="590"/>
      <c r="S106" s="580"/>
      <c r="T106" s="580"/>
    </row>
    <row r="107" spans="1:20" s="534" customFormat="1" ht="14.25" customHeight="1" outlineLevel="1">
      <c r="A107" s="522" t="s">
        <v>315</v>
      </c>
      <c r="B107" s="562" t="s">
        <v>15</v>
      </c>
      <c r="C107" s="563" t="s">
        <v>158</v>
      </c>
      <c r="D107" s="495" t="s">
        <v>444</v>
      </c>
      <c r="E107" s="603"/>
      <c r="F107" s="564">
        <v>1</v>
      </c>
      <c r="G107" s="523">
        <v>1</v>
      </c>
      <c r="H107" s="535">
        <v>0.87</v>
      </c>
      <c r="I107" s="539">
        <v>0.87</v>
      </c>
      <c r="J107" s="525">
        <f t="shared" si="7"/>
        <v>1</v>
      </c>
      <c r="K107" s="515">
        <v>1</v>
      </c>
      <c r="L107" s="536">
        <v>1</v>
      </c>
      <c r="M107" s="537">
        <v>1</v>
      </c>
      <c r="N107" s="538">
        <v>1</v>
      </c>
      <c r="O107" s="521">
        <f t="shared" si="6"/>
        <v>1</v>
      </c>
      <c r="P107" s="509">
        <v>0</v>
      </c>
      <c r="Q107" s="589">
        <v>0</v>
      </c>
      <c r="R107" s="590"/>
      <c r="S107" s="580"/>
      <c r="T107" s="580"/>
    </row>
    <row r="108" spans="1:20" s="534" customFormat="1" ht="14.25" customHeight="1" outlineLevel="1">
      <c r="A108" s="522" t="s">
        <v>315</v>
      </c>
      <c r="B108" s="562" t="s">
        <v>15</v>
      </c>
      <c r="C108" s="563" t="s">
        <v>158</v>
      </c>
      <c r="D108" s="495" t="s">
        <v>445</v>
      </c>
      <c r="E108" s="603"/>
      <c r="F108" s="564">
        <v>1</v>
      </c>
      <c r="G108" s="523">
        <v>1</v>
      </c>
      <c r="H108" s="535">
        <v>0.02</v>
      </c>
      <c r="I108" s="539">
        <v>0.02</v>
      </c>
      <c r="J108" s="525">
        <f t="shared" si="7"/>
        <v>1</v>
      </c>
      <c r="K108" s="515">
        <v>1</v>
      </c>
      <c r="L108" s="536">
        <v>1</v>
      </c>
      <c r="M108" s="537">
        <v>1</v>
      </c>
      <c r="N108" s="538">
        <v>1</v>
      </c>
      <c r="O108" s="521">
        <f t="shared" si="6"/>
        <v>1</v>
      </c>
      <c r="P108" s="509">
        <v>0</v>
      </c>
      <c r="Q108" s="589">
        <v>0</v>
      </c>
      <c r="R108" s="590"/>
      <c r="S108" s="580"/>
      <c r="T108" s="580"/>
    </row>
    <row r="109" spans="1:20" s="534" customFormat="1" ht="14.25" customHeight="1" outlineLevel="1">
      <c r="A109" s="522" t="s">
        <v>315</v>
      </c>
      <c r="B109" s="562" t="s">
        <v>15</v>
      </c>
      <c r="C109" s="563" t="s">
        <v>158</v>
      </c>
      <c r="D109" s="495" t="s">
        <v>531</v>
      </c>
      <c r="E109" s="603"/>
      <c r="F109" s="564">
        <v>1</v>
      </c>
      <c r="G109" s="523">
        <v>1</v>
      </c>
      <c r="H109" s="535">
        <v>0.33</v>
      </c>
      <c r="I109" s="539">
        <v>0.33</v>
      </c>
      <c r="J109" s="525">
        <f t="shared" si="7"/>
        <v>1</v>
      </c>
      <c r="K109" s="515">
        <v>1</v>
      </c>
      <c r="L109" s="536">
        <v>1</v>
      </c>
      <c r="M109" s="537">
        <v>1</v>
      </c>
      <c r="N109" s="538">
        <v>1</v>
      </c>
      <c r="O109" s="521">
        <v>1</v>
      </c>
      <c r="P109" s="509">
        <v>0</v>
      </c>
      <c r="Q109" s="589">
        <v>0</v>
      </c>
      <c r="R109" s="590"/>
      <c r="S109" s="580"/>
      <c r="T109" s="580"/>
    </row>
    <row r="110" spans="1:20" s="534" customFormat="1" ht="14.25" customHeight="1" outlineLevel="1">
      <c r="A110" s="522" t="s">
        <v>315</v>
      </c>
      <c r="B110" s="562" t="s">
        <v>15</v>
      </c>
      <c r="C110" s="563" t="s">
        <v>158</v>
      </c>
      <c r="D110" s="495" t="s">
        <v>532</v>
      </c>
      <c r="E110" s="603"/>
      <c r="F110" s="564">
        <v>1</v>
      </c>
      <c r="G110" s="523">
        <v>1</v>
      </c>
      <c r="H110" s="535">
        <v>0.36</v>
      </c>
      <c r="I110" s="539">
        <v>0.36</v>
      </c>
      <c r="J110" s="525">
        <f t="shared" si="7"/>
        <v>1</v>
      </c>
      <c r="K110" s="515">
        <v>1</v>
      </c>
      <c r="L110" s="536">
        <v>1</v>
      </c>
      <c r="M110" s="537">
        <v>1</v>
      </c>
      <c r="N110" s="538">
        <v>1</v>
      </c>
      <c r="O110" s="521">
        <v>1</v>
      </c>
      <c r="P110" s="509">
        <v>0</v>
      </c>
      <c r="Q110" s="589">
        <v>0</v>
      </c>
      <c r="R110" s="590"/>
      <c r="S110" s="580"/>
      <c r="T110" s="580"/>
    </row>
    <row r="111" spans="1:20" s="534" customFormat="1" ht="14.25" customHeight="1" outlineLevel="1">
      <c r="A111" s="522" t="s">
        <v>315</v>
      </c>
      <c r="B111" s="562" t="s">
        <v>15</v>
      </c>
      <c r="C111" s="563" t="s">
        <v>158</v>
      </c>
      <c r="D111" s="495" t="s">
        <v>533</v>
      </c>
      <c r="E111" s="603"/>
      <c r="F111" s="564">
        <v>1</v>
      </c>
      <c r="G111" s="523">
        <v>1</v>
      </c>
      <c r="H111" s="535">
        <v>0.14</v>
      </c>
      <c r="I111" s="539">
        <v>0.14</v>
      </c>
      <c r="J111" s="525">
        <f t="shared" si="7"/>
        <v>1</v>
      </c>
      <c r="K111" s="515">
        <v>1</v>
      </c>
      <c r="L111" s="536">
        <v>1</v>
      </c>
      <c r="M111" s="537">
        <v>1</v>
      </c>
      <c r="N111" s="538">
        <v>1</v>
      </c>
      <c r="O111" s="521">
        <v>1</v>
      </c>
      <c r="P111" s="509">
        <v>0</v>
      </c>
      <c r="Q111" s="589">
        <v>0</v>
      </c>
      <c r="R111" s="590"/>
      <c r="S111" s="580"/>
      <c r="T111" s="580"/>
    </row>
    <row r="112" spans="1:20" s="534" customFormat="1" ht="14.25" customHeight="1" outlineLevel="1">
      <c r="A112" s="522" t="s">
        <v>315</v>
      </c>
      <c r="B112" s="562" t="s">
        <v>15</v>
      </c>
      <c r="C112" s="563" t="s">
        <v>158</v>
      </c>
      <c r="D112" s="495" t="s">
        <v>446</v>
      </c>
      <c r="E112" s="603"/>
      <c r="F112" s="564">
        <v>1</v>
      </c>
      <c r="G112" s="523">
        <v>1</v>
      </c>
      <c r="H112" s="535">
        <v>0.12</v>
      </c>
      <c r="I112" s="539">
        <v>0.12</v>
      </c>
      <c r="J112" s="525">
        <f t="shared" si="7"/>
        <v>1</v>
      </c>
      <c r="K112" s="515">
        <v>1</v>
      </c>
      <c r="L112" s="536">
        <v>1</v>
      </c>
      <c r="M112" s="537">
        <v>1</v>
      </c>
      <c r="N112" s="538">
        <v>1</v>
      </c>
      <c r="O112" s="521">
        <f t="shared" si="6"/>
        <v>1</v>
      </c>
      <c r="P112" s="509">
        <v>0</v>
      </c>
      <c r="Q112" s="589">
        <v>0</v>
      </c>
      <c r="R112" s="590"/>
      <c r="S112" s="580"/>
      <c r="T112" s="580"/>
    </row>
    <row r="113" spans="1:20" s="534" customFormat="1" ht="14.25" customHeight="1" outlineLevel="1">
      <c r="A113" s="522" t="s">
        <v>315</v>
      </c>
      <c r="B113" s="562" t="s">
        <v>15</v>
      </c>
      <c r="C113" s="563" t="s">
        <v>158</v>
      </c>
      <c r="D113" s="495" t="s">
        <v>447</v>
      </c>
      <c r="E113" s="603"/>
      <c r="F113" s="564">
        <v>1</v>
      </c>
      <c r="G113" s="523">
        <v>1</v>
      </c>
      <c r="H113" s="535">
        <v>0.01</v>
      </c>
      <c r="I113" s="539">
        <v>0.01</v>
      </c>
      <c r="J113" s="525">
        <f t="shared" si="7"/>
        <v>1</v>
      </c>
      <c r="K113" s="515">
        <v>1</v>
      </c>
      <c r="L113" s="536">
        <v>1</v>
      </c>
      <c r="M113" s="537">
        <v>1</v>
      </c>
      <c r="N113" s="538">
        <v>1</v>
      </c>
      <c r="O113" s="521">
        <f t="shared" si="6"/>
        <v>1</v>
      </c>
      <c r="P113" s="509">
        <v>0</v>
      </c>
      <c r="Q113" s="589">
        <v>0</v>
      </c>
      <c r="R113" s="590"/>
      <c r="S113" s="580"/>
      <c r="T113" s="580"/>
    </row>
    <row r="114" spans="1:20" s="534" customFormat="1" ht="14.25" customHeight="1" outlineLevel="1">
      <c r="A114" s="522" t="s">
        <v>315</v>
      </c>
      <c r="B114" s="562" t="s">
        <v>15</v>
      </c>
      <c r="C114" s="563" t="s">
        <v>158</v>
      </c>
      <c r="D114" s="495" t="s">
        <v>448</v>
      </c>
      <c r="E114" s="603"/>
      <c r="F114" s="564">
        <v>1</v>
      </c>
      <c r="G114" s="523">
        <v>1</v>
      </c>
      <c r="H114" s="535">
        <v>0.02</v>
      </c>
      <c r="I114" s="539">
        <v>0.02</v>
      </c>
      <c r="J114" s="525">
        <f t="shared" si="7"/>
        <v>1</v>
      </c>
      <c r="K114" s="515">
        <v>1</v>
      </c>
      <c r="L114" s="536">
        <v>1</v>
      </c>
      <c r="M114" s="537">
        <v>1</v>
      </c>
      <c r="N114" s="538">
        <v>1</v>
      </c>
      <c r="O114" s="521">
        <f t="shared" si="6"/>
        <v>1</v>
      </c>
      <c r="P114" s="509">
        <v>0</v>
      </c>
      <c r="Q114" s="589">
        <v>0</v>
      </c>
      <c r="R114" s="590"/>
      <c r="S114" s="580"/>
      <c r="T114" s="580"/>
    </row>
    <row r="115" spans="1:20" s="534" customFormat="1" ht="14.25" customHeight="1" outlineLevel="1">
      <c r="A115" s="522" t="s">
        <v>315</v>
      </c>
      <c r="B115" s="562" t="s">
        <v>15</v>
      </c>
      <c r="C115" s="563" t="s">
        <v>158</v>
      </c>
      <c r="D115" s="495" t="s">
        <v>449</v>
      </c>
      <c r="E115" s="603"/>
      <c r="F115" s="564">
        <v>1</v>
      </c>
      <c r="G115" s="523">
        <v>1</v>
      </c>
      <c r="H115" s="535">
        <v>0.03</v>
      </c>
      <c r="I115" s="539">
        <v>0.03</v>
      </c>
      <c r="J115" s="525">
        <f t="shared" si="7"/>
        <v>1</v>
      </c>
      <c r="K115" s="515">
        <v>1</v>
      </c>
      <c r="L115" s="536">
        <v>1</v>
      </c>
      <c r="M115" s="537">
        <v>1</v>
      </c>
      <c r="N115" s="538">
        <v>1</v>
      </c>
      <c r="O115" s="521">
        <f t="shared" si="6"/>
        <v>1</v>
      </c>
      <c r="P115" s="509">
        <v>0</v>
      </c>
      <c r="Q115" s="589">
        <v>0</v>
      </c>
      <c r="R115" s="590"/>
      <c r="S115" s="580"/>
      <c r="T115" s="580"/>
    </row>
    <row r="116" spans="1:20" s="534" customFormat="1" ht="14.25" customHeight="1" outlineLevel="1">
      <c r="A116" s="522" t="s">
        <v>315</v>
      </c>
      <c r="B116" s="562" t="s">
        <v>15</v>
      </c>
      <c r="C116" s="563" t="s">
        <v>158</v>
      </c>
      <c r="D116" s="495" t="s">
        <v>450</v>
      </c>
      <c r="E116" s="603"/>
      <c r="F116" s="564">
        <v>1</v>
      </c>
      <c r="G116" s="523">
        <v>1</v>
      </c>
      <c r="H116" s="535">
        <v>0.21</v>
      </c>
      <c r="I116" s="539">
        <v>0.21</v>
      </c>
      <c r="J116" s="525">
        <f t="shared" si="7"/>
        <v>1</v>
      </c>
      <c r="K116" s="515">
        <v>1</v>
      </c>
      <c r="L116" s="536">
        <v>1</v>
      </c>
      <c r="M116" s="537">
        <v>1</v>
      </c>
      <c r="N116" s="538">
        <v>1</v>
      </c>
      <c r="O116" s="521">
        <f t="shared" si="6"/>
        <v>1</v>
      </c>
      <c r="P116" s="565">
        <v>0</v>
      </c>
      <c r="Q116" s="589">
        <v>0</v>
      </c>
      <c r="R116" s="590"/>
      <c r="S116" s="580"/>
      <c r="T116" s="580"/>
    </row>
    <row r="117" spans="1:20" s="534" customFormat="1" ht="14.25" customHeight="1" outlineLevel="1">
      <c r="A117" s="522" t="s">
        <v>315</v>
      </c>
      <c r="B117" s="562" t="s">
        <v>15</v>
      </c>
      <c r="C117" s="563" t="s">
        <v>158</v>
      </c>
      <c r="D117" s="495" t="s">
        <v>451</v>
      </c>
      <c r="E117" s="603"/>
      <c r="F117" s="564">
        <v>1</v>
      </c>
      <c r="G117" s="523">
        <v>1</v>
      </c>
      <c r="H117" s="535">
        <v>0.01</v>
      </c>
      <c r="I117" s="539">
        <v>0.01</v>
      </c>
      <c r="J117" s="525">
        <f t="shared" si="7"/>
        <v>1</v>
      </c>
      <c r="K117" s="515">
        <v>1</v>
      </c>
      <c r="L117" s="536">
        <v>1</v>
      </c>
      <c r="M117" s="537">
        <v>1</v>
      </c>
      <c r="N117" s="538">
        <v>1</v>
      </c>
      <c r="O117" s="521">
        <f t="shared" si="6"/>
        <v>1</v>
      </c>
      <c r="P117" s="577">
        <v>0</v>
      </c>
      <c r="Q117" s="589">
        <v>0</v>
      </c>
      <c r="R117" s="590"/>
      <c r="S117" s="580"/>
      <c r="T117" s="580"/>
    </row>
    <row r="118" spans="1:20" s="534" customFormat="1" ht="14.25" customHeight="1" outlineLevel="1">
      <c r="A118" s="522" t="s">
        <v>315</v>
      </c>
      <c r="B118" s="562" t="s">
        <v>15</v>
      </c>
      <c r="C118" s="563" t="s">
        <v>158</v>
      </c>
      <c r="D118" s="495" t="s">
        <v>452</v>
      </c>
      <c r="E118" s="603"/>
      <c r="F118" s="564">
        <v>1</v>
      </c>
      <c r="G118" s="523">
        <v>1</v>
      </c>
      <c r="H118" s="535">
        <v>0.02</v>
      </c>
      <c r="I118" s="539">
        <v>0.02</v>
      </c>
      <c r="J118" s="525">
        <f t="shared" si="7"/>
        <v>1</v>
      </c>
      <c r="K118" s="515">
        <v>1</v>
      </c>
      <c r="L118" s="536">
        <v>1</v>
      </c>
      <c r="M118" s="537">
        <v>1</v>
      </c>
      <c r="N118" s="538">
        <v>1</v>
      </c>
      <c r="O118" s="521">
        <f t="shared" si="6"/>
        <v>1</v>
      </c>
      <c r="P118" s="588">
        <v>0</v>
      </c>
      <c r="Q118" s="589">
        <v>0</v>
      </c>
      <c r="R118" s="590"/>
      <c r="S118" s="580"/>
      <c r="T118" s="580"/>
    </row>
    <row r="119" spans="1:20" s="534" customFormat="1" ht="14.25" customHeight="1" outlineLevel="1">
      <c r="A119" s="522" t="s">
        <v>315</v>
      </c>
      <c r="B119" s="562" t="s">
        <v>15</v>
      </c>
      <c r="C119" s="563" t="s">
        <v>158</v>
      </c>
      <c r="D119" s="495" t="s">
        <v>453</v>
      </c>
      <c r="E119" s="603"/>
      <c r="F119" s="564">
        <v>1</v>
      </c>
      <c r="G119" s="523">
        <v>1</v>
      </c>
      <c r="H119" s="535">
        <v>0.14</v>
      </c>
      <c r="I119" s="539">
        <v>0.14</v>
      </c>
      <c r="J119" s="525">
        <f t="shared" si="7"/>
        <v>1</v>
      </c>
      <c r="K119" s="515">
        <v>1</v>
      </c>
      <c r="L119" s="536">
        <v>1</v>
      </c>
      <c r="M119" s="537">
        <v>1</v>
      </c>
      <c r="N119" s="538">
        <v>1</v>
      </c>
      <c r="O119" s="521">
        <f t="shared" si="6"/>
        <v>1</v>
      </c>
      <c r="P119" s="588">
        <v>0</v>
      </c>
      <c r="Q119" s="589">
        <v>0</v>
      </c>
      <c r="R119" s="590"/>
      <c r="S119" s="580"/>
      <c r="T119" s="580"/>
    </row>
    <row r="120" spans="1:20" s="534" customFormat="1" ht="14.25" customHeight="1" outlineLevel="1">
      <c r="A120" s="522" t="s">
        <v>315</v>
      </c>
      <c r="B120" s="562" t="s">
        <v>15</v>
      </c>
      <c r="C120" s="563" t="s">
        <v>158</v>
      </c>
      <c r="D120" s="495" t="s">
        <v>454</v>
      </c>
      <c r="E120" s="603"/>
      <c r="F120" s="564">
        <v>1</v>
      </c>
      <c r="G120" s="523">
        <v>1</v>
      </c>
      <c r="H120" s="535">
        <v>0.37</v>
      </c>
      <c r="I120" s="539">
        <v>0.37</v>
      </c>
      <c r="J120" s="525">
        <f t="shared" si="7"/>
        <v>1</v>
      </c>
      <c r="K120" s="515">
        <v>1</v>
      </c>
      <c r="L120" s="536">
        <v>1</v>
      </c>
      <c r="M120" s="537">
        <v>1</v>
      </c>
      <c r="N120" s="538">
        <v>1</v>
      </c>
      <c r="O120" s="521">
        <f t="shared" si="6"/>
        <v>1</v>
      </c>
      <c r="P120" s="588">
        <v>0</v>
      </c>
      <c r="Q120" s="589">
        <v>0</v>
      </c>
      <c r="R120" s="590"/>
      <c r="S120" s="580"/>
      <c r="T120" s="580"/>
    </row>
    <row r="121" spans="1:20" s="534" customFormat="1" ht="14.25" customHeight="1" outlineLevel="1">
      <c r="A121" s="522" t="s">
        <v>315</v>
      </c>
      <c r="B121" s="562" t="s">
        <v>15</v>
      </c>
      <c r="C121" s="563" t="s">
        <v>158</v>
      </c>
      <c r="D121" s="495" t="s">
        <v>455</v>
      </c>
      <c r="E121" s="603"/>
      <c r="F121" s="564">
        <v>1</v>
      </c>
      <c r="G121" s="523">
        <v>1</v>
      </c>
      <c r="H121" s="535">
        <v>0.17</v>
      </c>
      <c r="I121" s="539">
        <v>0.17</v>
      </c>
      <c r="J121" s="525">
        <f t="shared" si="7"/>
        <v>1</v>
      </c>
      <c r="K121" s="515">
        <v>1</v>
      </c>
      <c r="L121" s="536">
        <v>1</v>
      </c>
      <c r="M121" s="537">
        <v>1</v>
      </c>
      <c r="N121" s="538">
        <v>1</v>
      </c>
      <c r="O121" s="521">
        <f t="shared" si="6"/>
        <v>1</v>
      </c>
      <c r="P121" s="607">
        <v>0</v>
      </c>
      <c r="Q121" s="589">
        <v>0</v>
      </c>
      <c r="R121" s="590"/>
      <c r="S121" s="580"/>
      <c r="T121" s="580"/>
    </row>
    <row r="122" spans="1:29" s="553" customFormat="1" ht="12.75" outlineLevel="1">
      <c r="A122" s="522" t="s">
        <v>315</v>
      </c>
      <c r="B122" s="562" t="s">
        <v>15</v>
      </c>
      <c r="C122" s="563" t="s">
        <v>158</v>
      </c>
      <c r="D122" s="495" t="s">
        <v>456</v>
      </c>
      <c r="E122" s="613" t="s">
        <v>33</v>
      </c>
      <c r="F122" s="564">
        <v>1</v>
      </c>
      <c r="G122" s="523">
        <v>1</v>
      </c>
      <c r="H122" s="535">
        <v>0.02</v>
      </c>
      <c r="I122" s="539">
        <v>0.02</v>
      </c>
      <c r="J122" s="525">
        <f t="shared" si="7"/>
        <v>1</v>
      </c>
      <c r="K122" s="515">
        <v>1</v>
      </c>
      <c r="L122" s="536">
        <v>1</v>
      </c>
      <c r="M122" s="537">
        <v>1</v>
      </c>
      <c r="N122" s="538">
        <v>1</v>
      </c>
      <c r="O122" s="521">
        <f t="shared" si="6"/>
        <v>1</v>
      </c>
      <c r="P122" s="565">
        <v>0</v>
      </c>
      <c r="Q122" s="589">
        <v>0</v>
      </c>
      <c r="R122" s="614"/>
      <c r="S122" s="615"/>
      <c r="T122" s="615"/>
      <c r="U122" s="534"/>
      <c r="V122" s="534"/>
      <c r="W122" s="534"/>
      <c r="X122" s="534"/>
      <c r="Y122" s="534"/>
      <c r="Z122" s="534"/>
      <c r="AA122" s="534"/>
      <c r="AB122" s="534"/>
      <c r="AC122" s="534"/>
    </row>
    <row r="123" spans="1:29" s="553" customFormat="1" ht="12.75" outlineLevel="1">
      <c r="A123" s="522" t="s">
        <v>315</v>
      </c>
      <c r="B123" s="562" t="s">
        <v>15</v>
      </c>
      <c r="C123" s="563" t="s">
        <v>273</v>
      </c>
      <c r="D123" s="495" t="s">
        <v>433</v>
      </c>
      <c r="E123" s="616"/>
      <c r="F123" s="523">
        <v>1</v>
      </c>
      <c r="G123" s="523">
        <v>1</v>
      </c>
      <c r="H123" s="535">
        <v>0.35</v>
      </c>
      <c r="I123" s="535">
        <v>0.35</v>
      </c>
      <c r="J123" s="525">
        <f>IF(H123&gt;0,I123/H123,0)</f>
        <v>1</v>
      </c>
      <c r="K123" s="515">
        <v>1</v>
      </c>
      <c r="L123" s="536">
        <v>1</v>
      </c>
      <c r="M123" s="537">
        <v>1</v>
      </c>
      <c r="N123" s="538">
        <v>1</v>
      </c>
      <c r="O123" s="521">
        <f t="shared" si="6"/>
        <v>1</v>
      </c>
      <c r="P123" s="565">
        <v>0</v>
      </c>
      <c r="Q123" s="589">
        <v>0</v>
      </c>
      <c r="R123" s="614"/>
      <c r="S123" s="615"/>
      <c r="T123" s="615"/>
      <c r="U123" s="534"/>
      <c r="V123" s="534"/>
      <c r="W123" s="534"/>
      <c r="X123" s="534"/>
      <c r="Y123" s="534"/>
      <c r="Z123" s="534"/>
      <c r="AA123" s="534"/>
      <c r="AB123" s="534"/>
      <c r="AC123" s="534"/>
    </row>
    <row r="124" spans="1:29" s="553" customFormat="1" ht="12.75" outlineLevel="1">
      <c r="A124" s="522" t="s">
        <v>315</v>
      </c>
      <c r="B124" s="562" t="s">
        <v>15</v>
      </c>
      <c r="C124" s="563" t="s">
        <v>273</v>
      </c>
      <c r="D124" s="495" t="s">
        <v>434</v>
      </c>
      <c r="E124" s="616"/>
      <c r="F124" s="523">
        <v>1</v>
      </c>
      <c r="G124" s="523">
        <v>1</v>
      </c>
      <c r="H124" s="535">
        <v>2.16</v>
      </c>
      <c r="I124" s="535">
        <v>2.16</v>
      </c>
      <c r="J124" s="525">
        <f>IF(H124&gt;0,I124/H124,0)</f>
        <v>1</v>
      </c>
      <c r="K124" s="515">
        <v>1</v>
      </c>
      <c r="L124" s="536">
        <v>1</v>
      </c>
      <c r="M124" s="537">
        <v>1</v>
      </c>
      <c r="N124" s="538">
        <v>1</v>
      </c>
      <c r="O124" s="521">
        <f t="shared" si="6"/>
        <v>1</v>
      </c>
      <c r="P124" s="565">
        <v>0</v>
      </c>
      <c r="Q124" s="589">
        <v>0</v>
      </c>
      <c r="R124" s="614"/>
      <c r="S124" s="615"/>
      <c r="T124" s="615"/>
      <c r="U124" s="534"/>
      <c r="V124" s="534"/>
      <c r="W124" s="534"/>
      <c r="X124" s="534"/>
      <c r="Y124" s="534"/>
      <c r="Z124" s="534"/>
      <c r="AA124" s="534"/>
      <c r="AB124" s="534"/>
      <c r="AC124" s="534"/>
    </row>
    <row r="125" spans="1:29" s="553" customFormat="1" ht="12.75" outlineLevel="1">
      <c r="A125" s="522" t="s">
        <v>315</v>
      </c>
      <c r="B125" s="562" t="s">
        <v>15</v>
      </c>
      <c r="C125" s="563" t="s">
        <v>273</v>
      </c>
      <c r="D125" s="495" t="s">
        <v>435</v>
      </c>
      <c r="E125" s="616"/>
      <c r="F125" s="523">
        <v>1</v>
      </c>
      <c r="G125" s="523">
        <v>1</v>
      </c>
      <c r="H125" s="535">
        <v>0.13</v>
      </c>
      <c r="I125" s="539">
        <v>0.13</v>
      </c>
      <c r="J125" s="525">
        <f aca="true" t="shared" si="8" ref="J125:J150">IF(H125&gt;0,I125/H125,0)</f>
        <v>1</v>
      </c>
      <c r="K125" s="515">
        <v>1</v>
      </c>
      <c r="L125" s="536">
        <v>1</v>
      </c>
      <c r="M125" s="537">
        <v>1</v>
      </c>
      <c r="N125" s="538">
        <v>1</v>
      </c>
      <c r="O125" s="521">
        <f t="shared" si="6"/>
        <v>1</v>
      </c>
      <c r="P125" s="565">
        <v>0</v>
      </c>
      <c r="Q125" s="589">
        <v>0</v>
      </c>
      <c r="R125" s="614"/>
      <c r="S125" s="615"/>
      <c r="T125" s="615"/>
      <c r="U125" s="534"/>
      <c r="V125" s="534"/>
      <c r="W125" s="534"/>
      <c r="X125" s="534"/>
      <c r="Y125" s="534"/>
      <c r="Z125" s="534"/>
      <c r="AA125" s="534"/>
      <c r="AB125" s="534"/>
      <c r="AC125" s="534"/>
    </row>
    <row r="126" spans="1:29" s="553" customFormat="1" ht="12.75" outlineLevel="1">
      <c r="A126" s="522" t="s">
        <v>315</v>
      </c>
      <c r="B126" s="562" t="s">
        <v>15</v>
      </c>
      <c r="C126" s="563" t="s">
        <v>273</v>
      </c>
      <c r="D126" s="495" t="s">
        <v>436</v>
      </c>
      <c r="E126" s="616"/>
      <c r="F126" s="523">
        <v>1</v>
      </c>
      <c r="G126" s="523">
        <v>1</v>
      </c>
      <c r="H126" s="535">
        <v>0.01</v>
      </c>
      <c r="I126" s="539">
        <v>0.01</v>
      </c>
      <c r="J126" s="525">
        <f t="shared" si="8"/>
        <v>1</v>
      </c>
      <c r="K126" s="515">
        <v>1</v>
      </c>
      <c r="L126" s="536">
        <v>1</v>
      </c>
      <c r="M126" s="537">
        <v>1</v>
      </c>
      <c r="N126" s="538">
        <v>1</v>
      </c>
      <c r="O126" s="521">
        <f t="shared" si="6"/>
        <v>1</v>
      </c>
      <c r="P126" s="565">
        <v>0</v>
      </c>
      <c r="Q126" s="589">
        <v>0</v>
      </c>
      <c r="R126" s="614"/>
      <c r="S126" s="615"/>
      <c r="T126" s="615"/>
      <c r="U126" s="534"/>
      <c r="V126" s="534"/>
      <c r="W126" s="534"/>
      <c r="X126" s="534"/>
      <c r="Y126" s="534"/>
      <c r="Z126" s="534"/>
      <c r="AA126" s="534"/>
      <c r="AB126" s="534"/>
      <c r="AC126" s="534"/>
    </row>
    <row r="127" spans="1:29" s="553" customFormat="1" ht="12.75" outlineLevel="1">
      <c r="A127" s="522" t="s">
        <v>315</v>
      </c>
      <c r="B127" s="562" t="s">
        <v>15</v>
      </c>
      <c r="C127" s="563" t="s">
        <v>273</v>
      </c>
      <c r="D127" s="495" t="s">
        <v>316</v>
      </c>
      <c r="E127" s="616"/>
      <c r="F127" s="523">
        <v>1</v>
      </c>
      <c r="G127" s="523">
        <v>1</v>
      </c>
      <c r="H127" s="535">
        <v>0.09</v>
      </c>
      <c r="I127" s="539">
        <v>0.09</v>
      </c>
      <c r="J127" s="525">
        <f t="shared" si="8"/>
        <v>1</v>
      </c>
      <c r="K127" s="515">
        <v>1</v>
      </c>
      <c r="L127" s="536">
        <v>1</v>
      </c>
      <c r="M127" s="537">
        <v>1</v>
      </c>
      <c r="N127" s="538">
        <v>1</v>
      </c>
      <c r="O127" s="521">
        <f t="shared" si="6"/>
        <v>1</v>
      </c>
      <c r="P127" s="565">
        <v>0</v>
      </c>
      <c r="Q127" s="589">
        <v>0</v>
      </c>
      <c r="R127" s="614"/>
      <c r="S127" s="615"/>
      <c r="T127" s="615"/>
      <c r="U127" s="534"/>
      <c r="V127" s="534"/>
      <c r="W127" s="534"/>
      <c r="X127" s="534"/>
      <c r="Y127" s="534"/>
      <c r="Z127" s="534"/>
      <c r="AA127" s="534"/>
      <c r="AB127" s="534"/>
      <c r="AC127" s="534"/>
    </row>
    <row r="128" spans="1:29" s="553" customFormat="1" ht="12.75" outlineLevel="1">
      <c r="A128" s="522" t="s">
        <v>315</v>
      </c>
      <c r="B128" s="562" t="s">
        <v>15</v>
      </c>
      <c r="C128" s="563" t="s">
        <v>273</v>
      </c>
      <c r="D128" s="495" t="s">
        <v>437</v>
      </c>
      <c r="E128" s="616"/>
      <c r="F128" s="523">
        <v>1</v>
      </c>
      <c r="G128" s="523">
        <v>1</v>
      </c>
      <c r="H128" s="535">
        <v>0.38</v>
      </c>
      <c r="I128" s="539">
        <v>0.38</v>
      </c>
      <c r="J128" s="525">
        <f t="shared" si="8"/>
        <v>1</v>
      </c>
      <c r="K128" s="515">
        <v>1</v>
      </c>
      <c r="L128" s="536">
        <v>1</v>
      </c>
      <c r="M128" s="537">
        <v>1</v>
      </c>
      <c r="N128" s="538">
        <v>1</v>
      </c>
      <c r="O128" s="521">
        <f t="shared" si="6"/>
        <v>1</v>
      </c>
      <c r="P128" s="565">
        <v>0</v>
      </c>
      <c r="Q128" s="589">
        <v>0</v>
      </c>
      <c r="R128" s="614"/>
      <c r="S128" s="615"/>
      <c r="T128" s="615"/>
      <c r="U128" s="534"/>
      <c r="V128" s="534"/>
      <c r="W128" s="534"/>
      <c r="X128" s="534"/>
      <c r="Y128" s="534"/>
      <c r="Z128" s="534"/>
      <c r="AA128" s="534"/>
      <c r="AB128" s="534"/>
      <c r="AC128" s="534"/>
    </row>
    <row r="129" spans="1:29" s="553" customFormat="1" ht="12.75" outlineLevel="1">
      <c r="A129" s="522" t="s">
        <v>315</v>
      </c>
      <c r="B129" s="562" t="s">
        <v>15</v>
      </c>
      <c r="C129" s="563" t="s">
        <v>273</v>
      </c>
      <c r="D129" s="495" t="s">
        <v>438</v>
      </c>
      <c r="E129" s="616"/>
      <c r="F129" s="523">
        <v>1</v>
      </c>
      <c r="G129" s="523">
        <v>1</v>
      </c>
      <c r="H129" s="535">
        <v>0.02</v>
      </c>
      <c r="I129" s="539">
        <v>0.02</v>
      </c>
      <c r="J129" s="525">
        <f t="shared" si="8"/>
        <v>1</v>
      </c>
      <c r="K129" s="515">
        <v>1</v>
      </c>
      <c r="L129" s="536">
        <v>1</v>
      </c>
      <c r="M129" s="537">
        <v>1</v>
      </c>
      <c r="N129" s="538">
        <v>1</v>
      </c>
      <c r="O129" s="521">
        <f t="shared" si="6"/>
        <v>1</v>
      </c>
      <c r="P129" s="565">
        <v>0</v>
      </c>
      <c r="Q129" s="589">
        <v>0</v>
      </c>
      <c r="R129" s="614"/>
      <c r="S129" s="615"/>
      <c r="T129" s="615"/>
      <c r="U129" s="534"/>
      <c r="V129" s="534"/>
      <c r="W129" s="534"/>
      <c r="X129" s="534"/>
      <c r="Y129" s="534"/>
      <c r="Z129" s="534"/>
      <c r="AA129" s="534"/>
      <c r="AB129" s="534"/>
      <c r="AC129" s="534"/>
    </row>
    <row r="130" spans="1:29" s="553" customFormat="1" ht="12.75" outlineLevel="1">
      <c r="A130" s="522" t="s">
        <v>315</v>
      </c>
      <c r="B130" s="562" t="s">
        <v>15</v>
      </c>
      <c r="C130" s="563" t="s">
        <v>273</v>
      </c>
      <c r="D130" s="495" t="s">
        <v>439</v>
      </c>
      <c r="E130" s="616"/>
      <c r="F130" s="523">
        <v>1</v>
      </c>
      <c r="G130" s="523">
        <v>1</v>
      </c>
      <c r="H130" s="535">
        <v>0.01</v>
      </c>
      <c r="I130" s="539">
        <v>0.01</v>
      </c>
      <c r="J130" s="525">
        <f t="shared" si="8"/>
        <v>1</v>
      </c>
      <c r="K130" s="515">
        <v>1</v>
      </c>
      <c r="L130" s="536">
        <v>1</v>
      </c>
      <c r="M130" s="537">
        <v>1</v>
      </c>
      <c r="N130" s="538">
        <v>1</v>
      </c>
      <c r="O130" s="521">
        <f t="shared" si="6"/>
        <v>1</v>
      </c>
      <c r="P130" s="565">
        <v>0</v>
      </c>
      <c r="Q130" s="589">
        <v>0</v>
      </c>
      <c r="R130" s="614"/>
      <c r="S130" s="615"/>
      <c r="T130" s="615"/>
      <c r="U130" s="534"/>
      <c r="V130" s="534"/>
      <c r="W130" s="534"/>
      <c r="X130" s="534"/>
      <c r="Y130" s="534"/>
      <c r="Z130" s="534"/>
      <c r="AA130" s="534"/>
      <c r="AB130" s="534"/>
      <c r="AC130" s="534"/>
    </row>
    <row r="131" spans="1:29" s="553" customFormat="1" ht="12.75" outlineLevel="1">
      <c r="A131" s="522" t="s">
        <v>315</v>
      </c>
      <c r="B131" s="562" t="s">
        <v>15</v>
      </c>
      <c r="C131" s="563" t="s">
        <v>273</v>
      </c>
      <c r="D131" s="495" t="s">
        <v>440</v>
      </c>
      <c r="E131" s="616"/>
      <c r="F131" s="523">
        <v>1</v>
      </c>
      <c r="G131" s="523">
        <v>1</v>
      </c>
      <c r="H131" s="535">
        <v>0.31</v>
      </c>
      <c r="I131" s="539">
        <v>0.31</v>
      </c>
      <c r="J131" s="525">
        <f t="shared" si="8"/>
        <v>1</v>
      </c>
      <c r="K131" s="515">
        <v>1</v>
      </c>
      <c r="L131" s="536">
        <v>1</v>
      </c>
      <c r="M131" s="537">
        <v>1</v>
      </c>
      <c r="N131" s="538">
        <v>1</v>
      </c>
      <c r="O131" s="521">
        <f t="shared" si="6"/>
        <v>1</v>
      </c>
      <c r="P131" s="565">
        <v>0</v>
      </c>
      <c r="Q131" s="589">
        <v>0</v>
      </c>
      <c r="R131" s="614"/>
      <c r="S131" s="615"/>
      <c r="T131" s="615"/>
      <c r="U131" s="534"/>
      <c r="V131" s="534"/>
      <c r="W131" s="534"/>
      <c r="X131" s="534"/>
      <c r="Y131" s="534"/>
      <c r="Z131" s="534"/>
      <c r="AA131" s="534"/>
      <c r="AB131" s="534"/>
      <c r="AC131" s="534"/>
    </row>
    <row r="132" spans="1:29" s="553" customFormat="1" ht="12.75" outlineLevel="1">
      <c r="A132" s="522" t="s">
        <v>315</v>
      </c>
      <c r="B132" s="562" t="s">
        <v>15</v>
      </c>
      <c r="C132" s="563" t="s">
        <v>273</v>
      </c>
      <c r="D132" s="495" t="s">
        <v>441</v>
      </c>
      <c r="E132" s="616"/>
      <c r="F132" s="523">
        <v>1</v>
      </c>
      <c r="G132" s="523">
        <v>1</v>
      </c>
      <c r="H132" s="535">
        <v>0.44</v>
      </c>
      <c r="I132" s="539">
        <v>0.44</v>
      </c>
      <c r="J132" s="525">
        <f t="shared" si="8"/>
        <v>1</v>
      </c>
      <c r="K132" s="515">
        <v>1</v>
      </c>
      <c r="L132" s="536">
        <v>1</v>
      </c>
      <c r="M132" s="537">
        <v>1</v>
      </c>
      <c r="N132" s="538">
        <v>1</v>
      </c>
      <c r="O132" s="521">
        <f t="shared" si="6"/>
        <v>1</v>
      </c>
      <c r="P132" s="565">
        <v>0</v>
      </c>
      <c r="Q132" s="589">
        <v>0</v>
      </c>
      <c r="R132" s="614"/>
      <c r="S132" s="615"/>
      <c r="T132" s="615"/>
      <c r="U132" s="534"/>
      <c r="V132" s="534"/>
      <c r="W132" s="534"/>
      <c r="X132" s="534"/>
      <c r="Y132" s="534"/>
      <c r="Z132" s="534"/>
      <c r="AA132" s="534"/>
      <c r="AB132" s="534"/>
      <c r="AC132" s="534"/>
    </row>
    <row r="133" spans="1:29" s="553" customFormat="1" ht="12.75" outlineLevel="1">
      <c r="A133" s="522" t="s">
        <v>315</v>
      </c>
      <c r="B133" s="562" t="s">
        <v>15</v>
      </c>
      <c r="C133" s="563" t="s">
        <v>273</v>
      </c>
      <c r="D133" s="495" t="s">
        <v>442</v>
      </c>
      <c r="E133" s="616"/>
      <c r="F133" s="523">
        <v>1</v>
      </c>
      <c r="G133" s="523">
        <v>1</v>
      </c>
      <c r="H133" s="535">
        <v>0.49</v>
      </c>
      <c r="I133" s="539">
        <v>0.49</v>
      </c>
      <c r="J133" s="525">
        <f t="shared" si="8"/>
        <v>1</v>
      </c>
      <c r="K133" s="515">
        <v>1</v>
      </c>
      <c r="L133" s="536">
        <v>1</v>
      </c>
      <c r="M133" s="537">
        <v>1</v>
      </c>
      <c r="N133" s="538">
        <v>1</v>
      </c>
      <c r="O133" s="521">
        <f t="shared" si="6"/>
        <v>1</v>
      </c>
      <c r="P133" s="565">
        <v>0</v>
      </c>
      <c r="Q133" s="589">
        <v>0</v>
      </c>
      <c r="R133" s="614"/>
      <c r="S133" s="615"/>
      <c r="T133" s="615"/>
      <c r="U133" s="534"/>
      <c r="V133" s="534"/>
      <c r="W133" s="534"/>
      <c r="X133" s="534"/>
      <c r="Y133" s="534"/>
      <c r="Z133" s="534"/>
      <c r="AA133" s="534"/>
      <c r="AB133" s="534"/>
      <c r="AC133" s="534"/>
    </row>
    <row r="134" spans="1:29" s="553" customFormat="1" ht="12.75" outlineLevel="1">
      <c r="A134" s="522" t="s">
        <v>315</v>
      </c>
      <c r="B134" s="562" t="s">
        <v>15</v>
      </c>
      <c r="C134" s="563" t="s">
        <v>273</v>
      </c>
      <c r="D134" s="495" t="s">
        <v>443</v>
      </c>
      <c r="E134" s="616"/>
      <c r="F134" s="523">
        <v>1</v>
      </c>
      <c r="G134" s="523">
        <v>1</v>
      </c>
      <c r="H134" s="535">
        <v>0.09</v>
      </c>
      <c r="I134" s="539">
        <v>0.09</v>
      </c>
      <c r="J134" s="525">
        <f t="shared" si="8"/>
        <v>1</v>
      </c>
      <c r="K134" s="515">
        <v>1</v>
      </c>
      <c r="L134" s="536">
        <v>1</v>
      </c>
      <c r="M134" s="537">
        <v>1</v>
      </c>
      <c r="N134" s="538">
        <v>1</v>
      </c>
      <c r="O134" s="521">
        <f t="shared" si="6"/>
        <v>1</v>
      </c>
      <c r="P134" s="565">
        <v>0</v>
      </c>
      <c r="Q134" s="589">
        <v>0</v>
      </c>
      <c r="R134" s="614"/>
      <c r="S134" s="615"/>
      <c r="T134" s="615"/>
      <c r="U134" s="534"/>
      <c r="V134" s="534"/>
      <c r="W134" s="534"/>
      <c r="X134" s="534"/>
      <c r="Y134" s="534"/>
      <c r="Z134" s="534"/>
      <c r="AA134" s="534"/>
      <c r="AB134" s="534"/>
      <c r="AC134" s="534"/>
    </row>
    <row r="135" spans="1:29" s="553" customFormat="1" ht="12.75" outlineLevel="1">
      <c r="A135" s="522" t="s">
        <v>315</v>
      </c>
      <c r="B135" s="562" t="s">
        <v>15</v>
      </c>
      <c r="C135" s="563" t="s">
        <v>273</v>
      </c>
      <c r="D135" s="495" t="s">
        <v>444</v>
      </c>
      <c r="E135" s="616"/>
      <c r="F135" s="523">
        <v>1</v>
      </c>
      <c r="G135" s="523">
        <v>1</v>
      </c>
      <c r="H135" s="535">
        <v>0.87</v>
      </c>
      <c r="I135" s="539">
        <v>0.87</v>
      </c>
      <c r="J135" s="525">
        <f t="shared" si="8"/>
        <v>1</v>
      </c>
      <c r="K135" s="515">
        <v>1</v>
      </c>
      <c r="L135" s="536">
        <v>1</v>
      </c>
      <c r="M135" s="537">
        <v>1</v>
      </c>
      <c r="N135" s="538">
        <v>1</v>
      </c>
      <c r="O135" s="521">
        <f t="shared" si="6"/>
        <v>1</v>
      </c>
      <c r="P135" s="565">
        <v>0</v>
      </c>
      <c r="Q135" s="589">
        <v>0</v>
      </c>
      <c r="R135" s="614"/>
      <c r="S135" s="615"/>
      <c r="T135" s="615"/>
      <c r="U135" s="534"/>
      <c r="V135" s="534"/>
      <c r="W135" s="534"/>
      <c r="X135" s="534"/>
      <c r="Y135" s="534"/>
      <c r="Z135" s="534"/>
      <c r="AA135" s="534"/>
      <c r="AB135" s="534"/>
      <c r="AC135" s="534"/>
    </row>
    <row r="136" spans="1:29" s="553" customFormat="1" ht="12.75" outlineLevel="1">
      <c r="A136" s="522" t="s">
        <v>315</v>
      </c>
      <c r="B136" s="562" t="s">
        <v>15</v>
      </c>
      <c r="C136" s="563" t="s">
        <v>273</v>
      </c>
      <c r="D136" s="495" t="s">
        <v>445</v>
      </c>
      <c r="E136" s="616"/>
      <c r="F136" s="523">
        <v>1</v>
      </c>
      <c r="G136" s="523">
        <v>1</v>
      </c>
      <c r="H136" s="535">
        <v>0.02</v>
      </c>
      <c r="I136" s="539">
        <v>0.02</v>
      </c>
      <c r="J136" s="525">
        <f t="shared" si="8"/>
        <v>1</v>
      </c>
      <c r="K136" s="515">
        <v>1</v>
      </c>
      <c r="L136" s="536">
        <v>1</v>
      </c>
      <c r="M136" s="537">
        <v>1</v>
      </c>
      <c r="N136" s="538">
        <v>1</v>
      </c>
      <c r="O136" s="521">
        <f t="shared" si="6"/>
        <v>1</v>
      </c>
      <c r="P136" s="565">
        <v>0</v>
      </c>
      <c r="Q136" s="589">
        <v>0</v>
      </c>
      <c r="R136" s="614"/>
      <c r="S136" s="615"/>
      <c r="T136" s="615"/>
      <c r="U136" s="534"/>
      <c r="V136" s="534"/>
      <c r="W136" s="534"/>
      <c r="X136" s="534"/>
      <c r="Y136" s="534"/>
      <c r="Z136" s="534"/>
      <c r="AA136" s="534"/>
      <c r="AB136" s="534"/>
      <c r="AC136" s="534"/>
    </row>
    <row r="137" spans="1:29" s="553" customFormat="1" ht="12.75" outlineLevel="1">
      <c r="A137" s="522" t="s">
        <v>315</v>
      </c>
      <c r="B137" s="562" t="s">
        <v>15</v>
      </c>
      <c r="C137" s="563" t="s">
        <v>273</v>
      </c>
      <c r="D137" s="495" t="s">
        <v>531</v>
      </c>
      <c r="E137" s="616"/>
      <c r="F137" s="523">
        <v>1</v>
      </c>
      <c r="G137" s="523">
        <v>1</v>
      </c>
      <c r="H137" s="535">
        <v>0.33</v>
      </c>
      <c r="I137" s="539">
        <v>0.33</v>
      </c>
      <c r="J137" s="525">
        <f t="shared" si="8"/>
        <v>1</v>
      </c>
      <c r="K137" s="515">
        <v>1</v>
      </c>
      <c r="L137" s="536">
        <v>1</v>
      </c>
      <c r="M137" s="537">
        <v>1</v>
      </c>
      <c r="N137" s="538">
        <v>1</v>
      </c>
      <c r="O137" s="521">
        <v>1</v>
      </c>
      <c r="P137" s="565">
        <v>0</v>
      </c>
      <c r="Q137" s="589">
        <v>0</v>
      </c>
      <c r="R137" s="614"/>
      <c r="S137" s="615"/>
      <c r="T137" s="615"/>
      <c r="U137" s="534"/>
      <c r="V137" s="534"/>
      <c r="W137" s="534"/>
      <c r="X137" s="534"/>
      <c r="Y137" s="534"/>
      <c r="Z137" s="534"/>
      <c r="AA137" s="534"/>
      <c r="AB137" s="534"/>
      <c r="AC137" s="534"/>
    </row>
    <row r="138" spans="1:29" s="553" customFormat="1" ht="12.75" outlineLevel="1">
      <c r="A138" s="522" t="s">
        <v>315</v>
      </c>
      <c r="B138" s="562" t="s">
        <v>15</v>
      </c>
      <c r="C138" s="563" t="s">
        <v>273</v>
      </c>
      <c r="D138" s="495" t="s">
        <v>532</v>
      </c>
      <c r="E138" s="616"/>
      <c r="F138" s="523">
        <v>1</v>
      </c>
      <c r="G138" s="523">
        <v>1</v>
      </c>
      <c r="H138" s="535">
        <v>0.36</v>
      </c>
      <c r="I138" s="539">
        <v>0.36</v>
      </c>
      <c r="J138" s="525">
        <f t="shared" si="8"/>
        <v>1</v>
      </c>
      <c r="K138" s="515">
        <v>1</v>
      </c>
      <c r="L138" s="536">
        <v>1</v>
      </c>
      <c r="M138" s="537">
        <v>1</v>
      </c>
      <c r="N138" s="538">
        <v>1</v>
      </c>
      <c r="O138" s="521">
        <v>1</v>
      </c>
      <c r="P138" s="565">
        <v>0</v>
      </c>
      <c r="Q138" s="589">
        <v>0</v>
      </c>
      <c r="R138" s="614"/>
      <c r="S138" s="615"/>
      <c r="T138" s="615"/>
      <c r="U138" s="534"/>
      <c r="V138" s="534"/>
      <c r="W138" s="534"/>
      <c r="X138" s="534"/>
      <c r="Y138" s="534"/>
      <c r="Z138" s="534"/>
      <c r="AA138" s="534"/>
      <c r="AB138" s="534"/>
      <c r="AC138" s="534"/>
    </row>
    <row r="139" spans="1:29" s="553" customFormat="1" ht="12.75" outlineLevel="1">
      <c r="A139" s="522" t="s">
        <v>315</v>
      </c>
      <c r="B139" s="562" t="s">
        <v>15</v>
      </c>
      <c r="C139" s="563" t="s">
        <v>273</v>
      </c>
      <c r="D139" s="495" t="s">
        <v>533</v>
      </c>
      <c r="E139" s="616"/>
      <c r="F139" s="523">
        <v>1</v>
      </c>
      <c r="G139" s="523">
        <v>1</v>
      </c>
      <c r="H139" s="535">
        <v>0.14</v>
      </c>
      <c r="I139" s="539">
        <v>0.14</v>
      </c>
      <c r="J139" s="525">
        <f t="shared" si="8"/>
        <v>1</v>
      </c>
      <c r="K139" s="515">
        <v>1</v>
      </c>
      <c r="L139" s="536">
        <v>1</v>
      </c>
      <c r="M139" s="537">
        <v>1</v>
      </c>
      <c r="N139" s="538">
        <v>1</v>
      </c>
      <c r="O139" s="521">
        <v>1</v>
      </c>
      <c r="P139" s="565">
        <v>0</v>
      </c>
      <c r="Q139" s="589">
        <v>0</v>
      </c>
      <c r="R139" s="614"/>
      <c r="S139" s="615"/>
      <c r="T139" s="615"/>
      <c r="U139" s="534"/>
      <c r="V139" s="534"/>
      <c r="W139" s="534"/>
      <c r="X139" s="534"/>
      <c r="Y139" s="534"/>
      <c r="Z139" s="534"/>
      <c r="AA139" s="534"/>
      <c r="AB139" s="534"/>
      <c r="AC139" s="534"/>
    </row>
    <row r="140" spans="1:29" s="553" customFormat="1" ht="12.75" outlineLevel="1">
      <c r="A140" s="522" t="s">
        <v>315</v>
      </c>
      <c r="B140" s="562" t="s">
        <v>15</v>
      </c>
      <c r="C140" s="563" t="s">
        <v>273</v>
      </c>
      <c r="D140" s="495" t="s">
        <v>446</v>
      </c>
      <c r="E140" s="616"/>
      <c r="F140" s="523">
        <v>1</v>
      </c>
      <c r="G140" s="523">
        <v>1</v>
      </c>
      <c r="H140" s="535">
        <v>0.12</v>
      </c>
      <c r="I140" s="539">
        <v>0.12</v>
      </c>
      <c r="J140" s="525">
        <f t="shared" si="8"/>
        <v>1</v>
      </c>
      <c r="K140" s="515">
        <v>1</v>
      </c>
      <c r="L140" s="536">
        <v>1</v>
      </c>
      <c r="M140" s="537">
        <v>1</v>
      </c>
      <c r="N140" s="538">
        <v>1</v>
      </c>
      <c r="O140" s="521">
        <f t="shared" si="6"/>
        <v>1</v>
      </c>
      <c r="P140" s="565">
        <v>0</v>
      </c>
      <c r="Q140" s="589">
        <v>0</v>
      </c>
      <c r="R140" s="614"/>
      <c r="S140" s="615"/>
      <c r="T140" s="615"/>
      <c r="U140" s="534"/>
      <c r="V140" s="534"/>
      <c r="W140" s="534"/>
      <c r="X140" s="534"/>
      <c r="Y140" s="534"/>
      <c r="Z140" s="534"/>
      <c r="AA140" s="534"/>
      <c r="AB140" s="534"/>
      <c r="AC140" s="534"/>
    </row>
    <row r="141" spans="1:29" s="553" customFormat="1" ht="12.75" outlineLevel="1">
      <c r="A141" s="522" t="s">
        <v>315</v>
      </c>
      <c r="B141" s="562" t="s">
        <v>15</v>
      </c>
      <c r="C141" s="563" t="s">
        <v>273</v>
      </c>
      <c r="D141" s="495" t="s">
        <v>447</v>
      </c>
      <c r="E141" s="616"/>
      <c r="F141" s="523">
        <v>1</v>
      </c>
      <c r="G141" s="523">
        <v>1</v>
      </c>
      <c r="H141" s="535">
        <v>0.01</v>
      </c>
      <c r="I141" s="539">
        <v>0.01</v>
      </c>
      <c r="J141" s="525">
        <f t="shared" si="8"/>
        <v>1</v>
      </c>
      <c r="K141" s="515">
        <v>1</v>
      </c>
      <c r="L141" s="536">
        <v>1</v>
      </c>
      <c r="M141" s="537">
        <v>1</v>
      </c>
      <c r="N141" s="538">
        <v>1</v>
      </c>
      <c r="O141" s="521">
        <f t="shared" si="6"/>
        <v>1</v>
      </c>
      <c r="P141" s="565">
        <v>0</v>
      </c>
      <c r="Q141" s="589">
        <v>0</v>
      </c>
      <c r="R141" s="614"/>
      <c r="S141" s="615"/>
      <c r="T141" s="615"/>
      <c r="U141" s="534"/>
      <c r="V141" s="534"/>
      <c r="W141" s="534"/>
      <c r="X141" s="534"/>
      <c r="Y141" s="534"/>
      <c r="Z141" s="534"/>
      <c r="AA141" s="534"/>
      <c r="AB141" s="534"/>
      <c r="AC141" s="534"/>
    </row>
    <row r="142" spans="1:29" s="553" customFormat="1" ht="12.75" outlineLevel="1">
      <c r="A142" s="522" t="s">
        <v>315</v>
      </c>
      <c r="B142" s="562" t="s">
        <v>15</v>
      </c>
      <c r="C142" s="563" t="s">
        <v>273</v>
      </c>
      <c r="D142" s="495" t="s">
        <v>448</v>
      </c>
      <c r="E142" s="616"/>
      <c r="F142" s="523">
        <v>1</v>
      </c>
      <c r="G142" s="523">
        <v>1</v>
      </c>
      <c r="H142" s="535">
        <v>0.02</v>
      </c>
      <c r="I142" s="539">
        <v>0.02</v>
      </c>
      <c r="J142" s="525">
        <f t="shared" si="8"/>
        <v>1</v>
      </c>
      <c r="K142" s="515">
        <v>1</v>
      </c>
      <c r="L142" s="536">
        <v>1</v>
      </c>
      <c r="M142" s="537">
        <v>1</v>
      </c>
      <c r="N142" s="538">
        <v>1</v>
      </c>
      <c r="O142" s="521">
        <f t="shared" si="6"/>
        <v>1</v>
      </c>
      <c r="P142" s="565">
        <v>0</v>
      </c>
      <c r="Q142" s="589">
        <v>0</v>
      </c>
      <c r="R142" s="614"/>
      <c r="S142" s="615"/>
      <c r="T142" s="615"/>
      <c r="U142" s="534"/>
      <c r="V142" s="534"/>
      <c r="W142" s="534"/>
      <c r="X142" s="534"/>
      <c r="Y142" s="534"/>
      <c r="Z142" s="534"/>
      <c r="AA142" s="534"/>
      <c r="AB142" s="534"/>
      <c r="AC142" s="534"/>
    </row>
    <row r="143" spans="1:29" s="553" customFormat="1" ht="12.75" outlineLevel="1">
      <c r="A143" s="522" t="s">
        <v>315</v>
      </c>
      <c r="B143" s="562" t="s">
        <v>15</v>
      </c>
      <c r="C143" s="563" t="s">
        <v>273</v>
      </c>
      <c r="D143" s="495" t="s">
        <v>449</v>
      </c>
      <c r="E143" s="616"/>
      <c r="F143" s="523">
        <v>1</v>
      </c>
      <c r="G143" s="523">
        <v>1</v>
      </c>
      <c r="H143" s="535">
        <v>0.03</v>
      </c>
      <c r="I143" s="539">
        <v>0.03</v>
      </c>
      <c r="J143" s="525">
        <f t="shared" si="8"/>
        <v>1</v>
      </c>
      <c r="K143" s="515">
        <v>1</v>
      </c>
      <c r="L143" s="536">
        <v>1</v>
      </c>
      <c r="M143" s="537">
        <v>1</v>
      </c>
      <c r="N143" s="538">
        <v>1</v>
      </c>
      <c r="O143" s="521">
        <f t="shared" si="6"/>
        <v>1</v>
      </c>
      <c r="P143" s="565">
        <v>0</v>
      </c>
      <c r="Q143" s="589">
        <v>0</v>
      </c>
      <c r="R143" s="614"/>
      <c r="S143" s="615"/>
      <c r="T143" s="615"/>
      <c r="U143" s="534"/>
      <c r="V143" s="534"/>
      <c r="W143" s="534"/>
      <c r="X143" s="534"/>
      <c r="Y143" s="534"/>
      <c r="Z143" s="534"/>
      <c r="AA143" s="534"/>
      <c r="AB143" s="534"/>
      <c r="AC143" s="534"/>
    </row>
    <row r="144" spans="1:29" s="553" customFormat="1" ht="12.75" outlineLevel="1">
      <c r="A144" s="522" t="s">
        <v>315</v>
      </c>
      <c r="B144" s="562" t="s">
        <v>15</v>
      </c>
      <c r="C144" s="563" t="s">
        <v>273</v>
      </c>
      <c r="D144" s="495" t="s">
        <v>450</v>
      </c>
      <c r="E144" s="616"/>
      <c r="F144" s="523">
        <v>1</v>
      </c>
      <c r="G144" s="523">
        <v>1</v>
      </c>
      <c r="H144" s="535">
        <v>0.21</v>
      </c>
      <c r="I144" s="539">
        <v>0.21</v>
      </c>
      <c r="J144" s="525">
        <f t="shared" si="8"/>
        <v>1</v>
      </c>
      <c r="K144" s="515">
        <v>1</v>
      </c>
      <c r="L144" s="536">
        <v>1</v>
      </c>
      <c r="M144" s="537">
        <v>1</v>
      </c>
      <c r="N144" s="538">
        <v>1</v>
      </c>
      <c r="O144" s="521">
        <f t="shared" si="6"/>
        <v>1</v>
      </c>
      <c r="P144" s="565">
        <v>0</v>
      </c>
      <c r="Q144" s="589">
        <v>0</v>
      </c>
      <c r="R144" s="614"/>
      <c r="S144" s="615"/>
      <c r="T144" s="615"/>
      <c r="U144" s="534"/>
      <c r="V144" s="534"/>
      <c r="W144" s="534"/>
      <c r="X144" s="534"/>
      <c r="Y144" s="534"/>
      <c r="Z144" s="534"/>
      <c r="AA144" s="534"/>
      <c r="AB144" s="534"/>
      <c r="AC144" s="534"/>
    </row>
    <row r="145" spans="1:29" s="553" customFormat="1" ht="12.75" outlineLevel="1">
      <c r="A145" s="522" t="s">
        <v>315</v>
      </c>
      <c r="B145" s="562" t="s">
        <v>15</v>
      </c>
      <c r="C145" s="563" t="s">
        <v>273</v>
      </c>
      <c r="D145" s="495" t="s">
        <v>451</v>
      </c>
      <c r="E145" s="616"/>
      <c r="F145" s="523">
        <v>1</v>
      </c>
      <c r="G145" s="523">
        <v>1</v>
      </c>
      <c r="H145" s="535">
        <v>0.01</v>
      </c>
      <c r="I145" s="539">
        <v>0.01</v>
      </c>
      <c r="J145" s="525">
        <f t="shared" si="8"/>
        <v>1</v>
      </c>
      <c r="K145" s="515">
        <v>1</v>
      </c>
      <c r="L145" s="536">
        <v>1</v>
      </c>
      <c r="M145" s="537">
        <v>1</v>
      </c>
      <c r="N145" s="538">
        <v>1</v>
      </c>
      <c r="O145" s="521">
        <f t="shared" si="6"/>
        <v>1</v>
      </c>
      <c r="P145" s="565">
        <v>0</v>
      </c>
      <c r="Q145" s="589">
        <v>0</v>
      </c>
      <c r="R145" s="614"/>
      <c r="S145" s="615"/>
      <c r="T145" s="615"/>
      <c r="U145" s="534"/>
      <c r="V145" s="534"/>
      <c r="W145" s="534"/>
      <c r="X145" s="534"/>
      <c r="Y145" s="534"/>
      <c r="Z145" s="534"/>
      <c r="AA145" s="534"/>
      <c r="AB145" s="534"/>
      <c r="AC145" s="534"/>
    </row>
    <row r="146" spans="1:29" s="553" customFormat="1" ht="12.75" outlineLevel="1">
      <c r="A146" s="522" t="s">
        <v>315</v>
      </c>
      <c r="B146" s="562" t="s">
        <v>15</v>
      </c>
      <c r="C146" s="563" t="s">
        <v>273</v>
      </c>
      <c r="D146" s="495" t="s">
        <v>452</v>
      </c>
      <c r="E146" s="616"/>
      <c r="F146" s="523">
        <v>1</v>
      </c>
      <c r="G146" s="523">
        <v>1</v>
      </c>
      <c r="H146" s="535">
        <v>0.02</v>
      </c>
      <c r="I146" s="539">
        <v>0.02</v>
      </c>
      <c r="J146" s="525">
        <f t="shared" si="8"/>
        <v>1</v>
      </c>
      <c r="K146" s="515">
        <v>1</v>
      </c>
      <c r="L146" s="536">
        <v>1</v>
      </c>
      <c r="M146" s="537">
        <v>1</v>
      </c>
      <c r="N146" s="538">
        <v>1</v>
      </c>
      <c r="O146" s="521">
        <f t="shared" si="6"/>
        <v>1</v>
      </c>
      <c r="P146" s="565">
        <v>0</v>
      </c>
      <c r="Q146" s="589">
        <v>0</v>
      </c>
      <c r="R146" s="614"/>
      <c r="S146" s="615"/>
      <c r="T146" s="615"/>
      <c r="U146" s="534"/>
      <c r="V146" s="534"/>
      <c r="W146" s="534"/>
      <c r="X146" s="534"/>
      <c r="Y146" s="534"/>
      <c r="Z146" s="534"/>
      <c r="AA146" s="534"/>
      <c r="AB146" s="534"/>
      <c r="AC146" s="534"/>
    </row>
    <row r="147" spans="1:29" s="553" customFormat="1" ht="12.75" outlineLevel="1">
      <c r="A147" s="522" t="s">
        <v>315</v>
      </c>
      <c r="B147" s="562" t="s">
        <v>15</v>
      </c>
      <c r="C147" s="563" t="s">
        <v>273</v>
      </c>
      <c r="D147" s="495" t="s">
        <v>453</v>
      </c>
      <c r="E147" s="616"/>
      <c r="F147" s="523">
        <v>1</v>
      </c>
      <c r="G147" s="523">
        <v>1</v>
      </c>
      <c r="H147" s="535">
        <v>0.14</v>
      </c>
      <c r="I147" s="539">
        <v>0.14</v>
      </c>
      <c r="J147" s="525">
        <f t="shared" si="8"/>
        <v>1</v>
      </c>
      <c r="K147" s="515">
        <v>1</v>
      </c>
      <c r="L147" s="536">
        <v>1</v>
      </c>
      <c r="M147" s="537">
        <v>1</v>
      </c>
      <c r="N147" s="538">
        <v>1</v>
      </c>
      <c r="O147" s="521">
        <f t="shared" si="6"/>
        <v>1</v>
      </c>
      <c r="P147" s="565">
        <v>0</v>
      </c>
      <c r="Q147" s="589">
        <v>0</v>
      </c>
      <c r="R147" s="614"/>
      <c r="S147" s="615"/>
      <c r="T147" s="615"/>
      <c r="U147" s="534"/>
      <c r="V147" s="534"/>
      <c r="W147" s="534"/>
      <c r="X147" s="534"/>
      <c r="Y147" s="534"/>
      <c r="Z147" s="534"/>
      <c r="AA147" s="534"/>
      <c r="AB147" s="534"/>
      <c r="AC147" s="534"/>
    </row>
    <row r="148" spans="1:29" s="553" customFormat="1" ht="12.75" outlineLevel="1">
      <c r="A148" s="522" t="s">
        <v>315</v>
      </c>
      <c r="B148" s="562" t="s">
        <v>15</v>
      </c>
      <c r="C148" s="563" t="s">
        <v>273</v>
      </c>
      <c r="D148" s="495" t="s">
        <v>454</v>
      </c>
      <c r="E148" s="616"/>
      <c r="F148" s="523">
        <v>1</v>
      </c>
      <c r="G148" s="523">
        <v>1</v>
      </c>
      <c r="H148" s="535">
        <v>0.37</v>
      </c>
      <c r="I148" s="539">
        <v>0.37</v>
      </c>
      <c r="J148" s="525">
        <f t="shared" si="8"/>
        <v>1</v>
      </c>
      <c r="K148" s="515">
        <v>1</v>
      </c>
      <c r="L148" s="536">
        <v>1</v>
      </c>
      <c r="M148" s="537">
        <v>1</v>
      </c>
      <c r="N148" s="538">
        <v>1</v>
      </c>
      <c r="O148" s="521">
        <f t="shared" si="6"/>
        <v>1</v>
      </c>
      <c r="P148" s="565">
        <v>0</v>
      </c>
      <c r="Q148" s="589">
        <v>0</v>
      </c>
      <c r="R148" s="614"/>
      <c r="S148" s="615"/>
      <c r="T148" s="615"/>
      <c r="U148" s="534"/>
      <c r="V148" s="534"/>
      <c r="W148" s="534"/>
      <c r="X148" s="534"/>
      <c r="Y148" s="534"/>
      <c r="Z148" s="534"/>
      <c r="AA148" s="534"/>
      <c r="AB148" s="534"/>
      <c r="AC148" s="534"/>
    </row>
    <row r="149" spans="1:29" s="553" customFormat="1" ht="12.75" outlineLevel="1">
      <c r="A149" s="522" t="s">
        <v>315</v>
      </c>
      <c r="B149" s="562" t="s">
        <v>15</v>
      </c>
      <c r="C149" s="563" t="s">
        <v>273</v>
      </c>
      <c r="D149" s="495" t="s">
        <v>455</v>
      </c>
      <c r="E149" s="616"/>
      <c r="F149" s="523">
        <v>1</v>
      </c>
      <c r="G149" s="523">
        <v>1</v>
      </c>
      <c r="H149" s="535">
        <v>0.17</v>
      </c>
      <c r="I149" s="539">
        <v>0.17</v>
      </c>
      <c r="J149" s="525">
        <f t="shared" si="8"/>
        <v>1</v>
      </c>
      <c r="K149" s="515">
        <v>1</v>
      </c>
      <c r="L149" s="536">
        <v>1</v>
      </c>
      <c r="M149" s="537">
        <v>1</v>
      </c>
      <c r="N149" s="538">
        <v>1</v>
      </c>
      <c r="O149" s="521">
        <f t="shared" si="6"/>
        <v>1</v>
      </c>
      <c r="P149" s="565">
        <v>0</v>
      </c>
      <c r="Q149" s="589">
        <v>0</v>
      </c>
      <c r="R149" s="614"/>
      <c r="S149" s="615"/>
      <c r="T149" s="615"/>
      <c r="U149" s="534"/>
      <c r="V149" s="534"/>
      <c r="W149" s="534"/>
      <c r="X149" s="534"/>
      <c r="Y149" s="534"/>
      <c r="Z149" s="534"/>
      <c r="AA149" s="534"/>
      <c r="AB149" s="534"/>
      <c r="AC149" s="534"/>
    </row>
    <row r="150" spans="1:29" s="553" customFormat="1" ht="12.75" outlineLevel="1">
      <c r="A150" s="522" t="s">
        <v>315</v>
      </c>
      <c r="B150" s="562" t="s">
        <v>15</v>
      </c>
      <c r="C150" s="563" t="s">
        <v>273</v>
      </c>
      <c r="D150" s="495" t="s">
        <v>456</v>
      </c>
      <c r="E150" s="616"/>
      <c r="F150" s="617">
        <v>1</v>
      </c>
      <c r="G150" s="523">
        <v>1</v>
      </c>
      <c r="H150" s="535">
        <v>0.02</v>
      </c>
      <c r="I150" s="539">
        <v>0.02</v>
      </c>
      <c r="J150" s="525">
        <f t="shared" si="8"/>
        <v>1</v>
      </c>
      <c r="K150" s="515">
        <v>1</v>
      </c>
      <c r="L150" s="536">
        <v>1</v>
      </c>
      <c r="M150" s="537">
        <v>1</v>
      </c>
      <c r="N150" s="538">
        <v>1</v>
      </c>
      <c r="O150" s="521">
        <f t="shared" si="6"/>
        <v>1</v>
      </c>
      <c r="P150" s="565">
        <v>0</v>
      </c>
      <c r="Q150" s="589">
        <v>0</v>
      </c>
      <c r="R150" s="614"/>
      <c r="S150" s="615"/>
      <c r="T150" s="560"/>
      <c r="U150" s="534"/>
      <c r="V150" s="534"/>
      <c r="W150" s="534"/>
      <c r="X150" s="534"/>
      <c r="Y150" s="534"/>
      <c r="Z150" s="534"/>
      <c r="AA150" s="534"/>
      <c r="AB150" s="534"/>
      <c r="AC150" s="534"/>
    </row>
    <row r="151" spans="1:20" s="824" customFormat="1" ht="12.75" outlineLevel="1">
      <c r="A151" s="522" t="s">
        <v>308</v>
      </c>
      <c r="B151" s="562" t="s">
        <v>15</v>
      </c>
      <c r="C151" s="563" t="s">
        <v>159</v>
      </c>
      <c r="D151" s="495" t="s">
        <v>463</v>
      </c>
      <c r="E151" s="616"/>
      <c r="F151" s="943">
        <v>1</v>
      </c>
      <c r="G151" s="943">
        <v>1</v>
      </c>
      <c r="H151" s="814">
        <v>111000</v>
      </c>
      <c r="I151" s="814">
        <v>66350</v>
      </c>
      <c r="J151" s="815">
        <f>IF(H151&gt;0,I151/H151,0)</f>
        <v>0.5977477477477477</v>
      </c>
      <c r="K151" s="816">
        <v>1</v>
      </c>
      <c r="L151" s="817">
        <v>1</v>
      </c>
      <c r="M151" s="818">
        <v>1</v>
      </c>
      <c r="N151" s="813">
        <v>1</v>
      </c>
      <c r="O151" s="819">
        <v>1</v>
      </c>
      <c r="P151" s="820">
        <v>0</v>
      </c>
      <c r="Q151" s="821">
        <v>0</v>
      </c>
      <c r="R151" s="822"/>
      <c r="S151" s="835" t="s">
        <v>527</v>
      </c>
      <c r="T151" s="823"/>
    </row>
    <row r="152" spans="1:69" s="611" customFormat="1" ht="12.75" outlineLevel="1">
      <c r="A152" s="522" t="s">
        <v>315</v>
      </c>
      <c r="B152" s="562" t="s">
        <v>15</v>
      </c>
      <c r="C152" s="563" t="s">
        <v>159</v>
      </c>
      <c r="D152" s="497" t="s">
        <v>433</v>
      </c>
      <c r="E152" s="616"/>
      <c r="F152" s="618">
        <v>1</v>
      </c>
      <c r="G152" s="523">
        <v>1</v>
      </c>
      <c r="H152" s="535">
        <v>0.35</v>
      </c>
      <c r="I152" s="535">
        <v>0.35</v>
      </c>
      <c r="J152" s="525">
        <f>IF(H152&gt;0,I152/H152,0)</f>
        <v>1</v>
      </c>
      <c r="K152" s="515">
        <v>1</v>
      </c>
      <c r="L152" s="536">
        <v>1</v>
      </c>
      <c r="M152" s="537">
        <v>1</v>
      </c>
      <c r="N152" s="538">
        <v>1</v>
      </c>
      <c r="O152" s="521">
        <f aca="true" t="shared" si="9" ref="O152:O180">IF(AND(M152=1,N152=1),1,0)</f>
        <v>1</v>
      </c>
      <c r="P152" s="565">
        <v>0</v>
      </c>
      <c r="Q152" s="589">
        <v>0</v>
      </c>
      <c r="R152" s="532"/>
      <c r="S152" s="533"/>
      <c r="T152" s="496"/>
      <c r="U152" s="534"/>
      <c r="V152" s="534"/>
      <c r="W152" s="534"/>
      <c r="X152" s="534"/>
      <c r="Y152" s="534"/>
      <c r="Z152" s="534"/>
      <c r="AA152" s="534"/>
      <c r="AB152" s="534"/>
      <c r="AC152" s="534"/>
      <c r="AD152" s="534"/>
      <c r="AE152" s="534"/>
      <c r="AF152" s="534"/>
      <c r="AG152" s="534"/>
      <c r="AH152" s="534"/>
      <c r="AI152" s="534"/>
      <c r="AJ152" s="534"/>
      <c r="AK152" s="534"/>
      <c r="AL152" s="534"/>
      <c r="AM152" s="534"/>
      <c r="AN152" s="534"/>
      <c r="AO152" s="534"/>
      <c r="AP152" s="534"/>
      <c r="AQ152" s="534"/>
      <c r="AR152" s="534"/>
      <c r="AS152" s="534"/>
      <c r="AT152" s="534"/>
      <c r="AU152" s="534"/>
      <c r="AV152" s="534"/>
      <c r="AW152" s="534"/>
      <c r="AX152" s="534"/>
      <c r="AY152" s="534"/>
      <c r="AZ152" s="534"/>
      <c r="BA152" s="534"/>
      <c r="BB152" s="534"/>
      <c r="BC152" s="534"/>
      <c r="BD152" s="534"/>
      <c r="BE152" s="534"/>
      <c r="BF152" s="534"/>
      <c r="BG152" s="534"/>
      <c r="BH152" s="534"/>
      <c r="BI152" s="534"/>
      <c r="BJ152" s="534"/>
      <c r="BK152" s="534"/>
      <c r="BL152" s="534"/>
      <c r="BM152" s="534"/>
      <c r="BN152" s="534"/>
      <c r="BO152" s="534"/>
      <c r="BP152" s="534"/>
      <c r="BQ152" s="610"/>
    </row>
    <row r="153" spans="1:69" s="611" customFormat="1" ht="12.75" outlineLevel="1">
      <c r="A153" s="522" t="s">
        <v>315</v>
      </c>
      <c r="B153" s="562" t="s">
        <v>15</v>
      </c>
      <c r="C153" s="563" t="s">
        <v>159</v>
      </c>
      <c r="D153" s="497" t="s">
        <v>434</v>
      </c>
      <c r="E153" s="616"/>
      <c r="F153" s="618">
        <v>1</v>
      </c>
      <c r="G153" s="523">
        <v>1</v>
      </c>
      <c r="H153" s="535">
        <v>2.16</v>
      </c>
      <c r="I153" s="535">
        <v>2.16</v>
      </c>
      <c r="J153" s="525">
        <f>IF(H153&gt;0,I153/H153,0)</f>
        <v>1</v>
      </c>
      <c r="K153" s="515">
        <v>1</v>
      </c>
      <c r="L153" s="536">
        <v>1</v>
      </c>
      <c r="M153" s="537">
        <v>1</v>
      </c>
      <c r="N153" s="538">
        <v>1</v>
      </c>
      <c r="O153" s="521">
        <f t="shared" si="9"/>
        <v>1</v>
      </c>
      <c r="P153" s="565">
        <v>0</v>
      </c>
      <c r="Q153" s="589">
        <v>0</v>
      </c>
      <c r="R153" s="532"/>
      <c r="S153" s="533"/>
      <c r="T153" s="496"/>
      <c r="U153" s="534"/>
      <c r="V153" s="534"/>
      <c r="W153" s="534"/>
      <c r="X153" s="534"/>
      <c r="Y153" s="534"/>
      <c r="Z153" s="534"/>
      <c r="AA153" s="534"/>
      <c r="AB153" s="534"/>
      <c r="AC153" s="534"/>
      <c r="AD153" s="534"/>
      <c r="AE153" s="534"/>
      <c r="AF153" s="534"/>
      <c r="AG153" s="534"/>
      <c r="AH153" s="534"/>
      <c r="AI153" s="534"/>
      <c r="AJ153" s="534"/>
      <c r="AK153" s="534"/>
      <c r="AL153" s="534"/>
      <c r="AM153" s="534"/>
      <c r="AN153" s="534"/>
      <c r="AO153" s="534"/>
      <c r="AP153" s="534"/>
      <c r="AQ153" s="534"/>
      <c r="AR153" s="534"/>
      <c r="AS153" s="534"/>
      <c r="AT153" s="534"/>
      <c r="AU153" s="534"/>
      <c r="AV153" s="534"/>
      <c r="AW153" s="534"/>
      <c r="AX153" s="534"/>
      <c r="AY153" s="534"/>
      <c r="AZ153" s="534"/>
      <c r="BA153" s="534"/>
      <c r="BB153" s="534"/>
      <c r="BC153" s="534"/>
      <c r="BD153" s="534"/>
      <c r="BE153" s="534"/>
      <c r="BF153" s="534"/>
      <c r="BG153" s="534"/>
      <c r="BH153" s="534"/>
      <c r="BI153" s="534"/>
      <c r="BJ153" s="534"/>
      <c r="BK153" s="534"/>
      <c r="BL153" s="534"/>
      <c r="BM153" s="534"/>
      <c r="BN153" s="534"/>
      <c r="BO153" s="534"/>
      <c r="BP153" s="534"/>
      <c r="BQ153" s="610"/>
    </row>
    <row r="154" spans="1:69" s="611" customFormat="1" ht="12.75" outlineLevel="1">
      <c r="A154" s="522" t="s">
        <v>315</v>
      </c>
      <c r="B154" s="562" t="s">
        <v>15</v>
      </c>
      <c r="C154" s="563" t="s">
        <v>159</v>
      </c>
      <c r="D154" s="497" t="s">
        <v>435</v>
      </c>
      <c r="E154" s="616"/>
      <c r="F154" s="618">
        <v>1</v>
      </c>
      <c r="G154" s="523">
        <v>1</v>
      </c>
      <c r="H154" s="535">
        <v>0.13</v>
      </c>
      <c r="I154" s="539">
        <v>0.13</v>
      </c>
      <c r="J154" s="525">
        <f aca="true" t="shared" si="10" ref="J154:J179">IF(H154&gt;0,I154/H154,0)</f>
        <v>1</v>
      </c>
      <c r="K154" s="515">
        <v>1</v>
      </c>
      <c r="L154" s="536">
        <v>1</v>
      </c>
      <c r="M154" s="537">
        <v>1</v>
      </c>
      <c r="N154" s="538">
        <v>1</v>
      </c>
      <c r="O154" s="521">
        <f t="shared" si="9"/>
        <v>1</v>
      </c>
      <c r="P154" s="565">
        <v>0</v>
      </c>
      <c r="Q154" s="589">
        <v>0</v>
      </c>
      <c r="R154" s="532"/>
      <c r="S154" s="533"/>
      <c r="T154" s="496"/>
      <c r="U154" s="534"/>
      <c r="V154" s="534"/>
      <c r="W154" s="534"/>
      <c r="X154" s="534"/>
      <c r="Y154" s="534"/>
      <c r="Z154" s="534"/>
      <c r="AA154" s="534"/>
      <c r="AB154" s="534"/>
      <c r="AC154" s="534"/>
      <c r="AD154" s="534"/>
      <c r="AE154" s="534"/>
      <c r="AF154" s="534"/>
      <c r="AG154" s="534"/>
      <c r="AH154" s="534"/>
      <c r="AI154" s="534"/>
      <c r="AJ154" s="534"/>
      <c r="AK154" s="534"/>
      <c r="AL154" s="534"/>
      <c r="AM154" s="534"/>
      <c r="AN154" s="534"/>
      <c r="AO154" s="534"/>
      <c r="AP154" s="534"/>
      <c r="AQ154" s="534"/>
      <c r="AR154" s="534"/>
      <c r="AS154" s="534"/>
      <c r="AT154" s="534"/>
      <c r="AU154" s="534"/>
      <c r="AV154" s="534"/>
      <c r="AW154" s="534"/>
      <c r="AX154" s="534"/>
      <c r="AY154" s="534"/>
      <c r="AZ154" s="534"/>
      <c r="BA154" s="534"/>
      <c r="BB154" s="534"/>
      <c r="BC154" s="534"/>
      <c r="BD154" s="534"/>
      <c r="BE154" s="534"/>
      <c r="BF154" s="534"/>
      <c r="BG154" s="534"/>
      <c r="BH154" s="534"/>
      <c r="BI154" s="534"/>
      <c r="BJ154" s="534"/>
      <c r="BK154" s="534"/>
      <c r="BL154" s="534"/>
      <c r="BM154" s="534"/>
      <c r="BN154" s="534"/>
      <c r="BO154" s="534"/>
      <c r="BP154" s="534"/>
      <c r="BQ154" s="610"/>
    </row>
    <row r="155" spans="1:69" s="611" customFormat="1" ht="12.75" outlineLevel="1">
      <c r="A155" s="522" t="s">
        <v>315</v>
      </c>
      <c r="B155" s="562" t="s">
        <v>15</v>
      </c>
      <c r="C155" s="563" t="s">
        <v>159</v>
      </c>
      <c r="D155" s="497" t="s">
        <v>436</v>
      </c>
      <c r="E155" s="616"/>
      <c r="F155" s="618">
        <v>1</v>
      </c>
      <c r="G155" s="523">
        <v>1</v>
      </c>
      <c r="H155" s="535">
        <v>0.01</v>
      </c>
      <c r="I155" s="539">
        <v>0.01</v>
      </c>
      <c r="J155" s="525">
        <f t="shared" si="10"/>
        <v>1</v>
      </c>
      <c r="K155" s="515">
        <v>1</v>
      </c>
      <c r="L155" s="536">
        <v>1</v>
      </c>
      <c r="M155" s="537">
        <v>1</v>
      </c>
      <c r="N155" s="538">
        <v>1</v>
      </c>
      <c r="O155" s="521">
        <f t="shared" si="9"/>
        <v>1</v>
      </c>
      <c r="P155" s="565">
        <v>0</v>
      </c>
      <c r="Q155" s="589">
        <v>0</v>
      </c>
      <c r="R155" s="532"/>
      <c r="S155" s="533"/>
      <c r="T155" s="496"/>
      <c r="U155" s="534"/>
      <c r="V155" s="534"/>
      <c r="W155" s="534"/>
      <c r="X155" s="534"/>
      <c r="Y155" s="534"/>
      <c r="Z155" s="534"/>
      <c r="AA155" s="534"/>
      <c r="AB155" s="534"/>
      <c r="AC155" s="534"/>
      <c r="AD155" s="534"/>
      <c r="AE155" s="534"/>
      <c r="AF155" s="534"/>
      <c r="AG155" s="534"/>
      <c r="AH155" s="534"/>
      <c r="AI155" s="534"/>
      <c r="AJ155" s="534"/>
      <c r="AK155" s="534"/>
      <c r="AL155" s="534"/>
      <c r="AM155" s="534"/>
      <c r="AN155" s="534"/>
      <c r="AO155" s="534"/>
      <c r="AP155" s="534"/>
      <c r="AQ155" s="534"/>
      <c r="AR155" s="534"/>
      <c r="AS155" s="534"/>
      <c r="AT155" s="534"/>
      <c r="AU155" s="534"/>
      <c r="AV155" s="534"/>
      <c r="AW155" s="534"/>
      <c r="AX155" s="534"/>
      <c r="AY155" s="534"/>
      <c r="AZ155" s="534"/>
      <c r="BA155" s="534"/>
      <c r="BB155" s="534"/>
      <c r="BC155" s="534"/>
      <c r="BD155" s="534"/>
      <c r="BE155" s="534"/>
      <c r="BF155" s="534"/>
      <c r="BG155" s="534"/>
      <c r="BH155" s="534"/>
      <c r="BI155" s="534"/>
      <c r="BJ155" s="534"/>
      <c r="BK155" s="534"/>
      <c r="BL155" s="534"/>
      <c r="BM155" s="534"/>
      <c r="BN155" s="534"/>
      <c r="BO155" s="534"/>
      <c r="BP155" s="534"/>
      <c r="BQ155" s="610"/>
    </row>
    <row r="156" spans="1:69" s="611" customFormat="1" ht="12.75" outlineLevel="1">
      <c r="A156" s="522" t="s">
        <v>315</v>
      </c>
      <c r="B156" s="562" t="s">
        <v>15</v>
      </c>
      <c r="C156" s="563" t="s">
        <v>159</v>
      </c>
      <c r="D156" s="497" t="s">
        <v>316</v>
      </c>
      <c r="E156" s="616"/>
      <c r="F156" s="618">
        <v>1</v>
      </c>
      <c r="G156" s="523">
        <v>1</v>
      </c>
      <c r="H156" s="535">
        <v>0.09</v>
      </c>
      <c r="I156" s="539">
        <v>0.09</v>
      </c>
      <c r="J156" s="525">
        <f t="shared" si="10"/>
        <v>1</v>
      </c>
      <c r="K156" s="515">
        <v>1</v>
      </c>
      <c r="L156" s="536">
        <v>1</v>
      </c>
      <c r="M156" s="537">
        <v>1</v>
      </c>
      <c r="N156" s="538">
        <v>1</v>
      </c>
      <c r="O156" s="521">
        <f t="shared" si="9"/>
        <v>1</v>
      </c>
      <c r="P156" s="565">
        <v>0</v>
      </c>
      <c r="Q156" s="589">
        <v>0</v>
      </c>
      <c r="R156" s="532"/>
      <c r="S156" s="533"/>
      <c r="T156" s="496"/>
      <c r="U156" s="534"/>
      <c r="V156" s="534"/>
      <c r="W156" s="534"/>
      <c r="X156" s="534"/>
      <c r="Y156" s="534"/>
      <c r="Z156" s="534"/>
      <c r="AA156" s="534"/>
      <c r="AB156" s="534"/>
      <c r="AC156" s="534"/>
      <c r="AD156" s="534"/>
      <c r="AE156" s="534"/>
      <c r="AF156" s="534"/>
      <c r="AG156" s="534"/>
      <c r="AH156" s="534"/>
      <c r="AI156" s="534"/>
      <c r="AJ156" s="534"/>
      <c r="AK156" s="534"/>
      <c r="AL156" s="534"/>
      <c r="AM156" s="534"/>
      <c r="AN156" s="534"/>
      <c r="AO156" s="534"/>
      <c r="AP156" s="534"/>
      <c r="AQ156" s="534"/>
      <c r="AR156" s="534"/>
      <c r="AS156" s="534"/>
      <c r="AT156" s="534"/>
      <c r="AU156" s="534"/>
      <c r="AV156" s="534"/>
      <c r="AW156" s="534"/>
      <c r="AX156" s="534"/>
      <c r="AY156" s="534"/>
      <c r="AZ156" s="534"/>
      <c r="BA156" s="534"/>
      <c r="BB156" s="534"/>
      <c r="BC156" s="534"/>
      <c r="BD156" s="534"/>
      <c r="BE156" s="534"/>
      <c r="BF156" s="534"/>
      <c r="BG156" s="534"/>
      <c r="BH156" s="534"/>
      <c r="BI156" s="534"/>
      <c r="BJ156" s="534"/>
      <c r="BK156" s="534"/>
      <c r="BL156" s="534"/>
      <c r="BM156" s="534"/>
      <c r="BN156" s="534"/>
      <c r="BO156" s="534"/>
      <c r="BP156" s="534"/>
      <c r="BQ156" s="610"/>
    </row>
    <row r="157" spans="1:69" s="611" customFormat="1" ht="12.75" outlineLevel="1">
      <c r="A157" s="522" t="s">
        <v>315</v>
      </c>
      <c r="B157" s="562" t="s">
        <v>15</v>
      </c>
      <c r="C157" s="563" t="s">
        <v>159</v>
      </c>
      <c r="D157" s="497" t="s">
        <v>437</v>
      </c>
      <c r="E157" s="616"/>
      <c r="F157" s="618">
        <v>1</v>
      </c>
      <c r="G157" s="523">
        <v>1</v>
      </c>
      <c r="H157" s="535">
        <v>0.38</v>
      </c>
      <c r="I157" s="539">
        <v>0.38</v>
      </c>
      <c r="J157" s="525">
        <f t="shared" si="10"/>
        <v>1</v>
      </c>
      <c r="K157" s="515">
        <v>1</v>
      </c>
      <c r="L157" s="536">
        <v>1</v>
      </c>
      <c r="M157" s="537">
        <v>1</v>
      </c>
      <c r="N157" s="538">
        <v>1</v>
      </c>
      <c r="O157" s="521">
        <f t="shared" si="9"/>
        <v>1</v>
      </c>
      <c r="P157" s="565">
        <v>0</v>
      </c>
      <c r="Q157" s="589">
        <v>0</v>
      </c>
      <c r="R157" s="532"/>
      <c r="S157" s="533"/>
      <c r="T157" s="496"/>
      <c r="U157" s="534"/>
      <c r="V157" s="534"/>
      <c r="W157" s="534"/>
      <c r="X157" s="534"/>
      <c r="Y157" s="534"/>
      <c r="Z157" s="534"/>
      <c r="AA157" s="534"/>
      <c r="AB157" s="534"/>
      <c r="AC157" s="534"/>
      <c r="AD157" s="534"/>
      <c r="AE157" s="534"/>
      <c r="AF157" s="534"/>
      <c r="AG157" s="534"/>
      <c r="AH157" s="534"/>
      <c r="AI157" s="534"/>
      <c r="AJ157" s="534"/>
      <c r="AK157" s="534"/>
      <c r="AL157" s="534"/>
      <c r="AM157" s="534"/>
      <c r="AN157" s="534"/>
      <c r="AO157" s="534"/>
      <c r="AP157" s="534"/>
      <c r="AQ157" s="534"/>
      <c r="AR157" s="534"/>
      <c r="AS157" s="534"/>
      <c r="AT157" s="534"/>
      <c r="AU157" s="534"/>
      <c r="AV157" s="534"/>
      <c r="AW157" s="534"/>
      <c r="AX157" s="534"/>
      <c r="AY157" s="534"/>
      <c r="AZ157" s="534"/>
      <c r="BA157" s="534"/>
      <c r="BB157" s="534"/>
      <c r="BC157" s="534"/>
      <c r="BD157" s="534"/>
      <c r="BE157" s="534"/>
      <c r="BF157" s="534"/>
      <c r="BG157" s="534"/>
      <c r="BH157" s="534"/>
      <c r="BI157" s="534"/>
      <c r="BJ157" s="534"/>
      <c r="BK157" s="534"/>
      <c r="BL157" s="534"/>
      <c r="BM157" s="534"/>
      <c r="BN157" s="534"/>
      <c r="BO157" s="534"/>
      <c r="BP157" s="534"/>
      <c r="BQ157" s="610"/>
    </row>
    <row r="158" spans="1:69" s="611" customFormat="1" ht="12.75" outlineLevel="1">
      <c r="A158" s="522" t="s">
        <v>315</v>
      </c>
      <c r="B158" s="562" t="s">
        <v>15</v>
      </c>
      <c r="C158" s="563" t="s">
        <v>159</v>
      </c>
      <c r="D158" s="497" t="s">
        <v>438</v>
      </c>
      <c r="E158" s="616"/>
      <c r="F158" s="618">
        <v>1</v>
      </c>
      <c r="G158" s="523">
        <v>1</v>
      </c>
      <c r="H158" s="535">
        <v>0.02</v>
      </c>
      <c r="I158" s="539">
        <v>0.02</v>
      </c>
      <c r="J158" s="525">
        <f t="shared" si="10"/>
        <v>1</v>
      </c>
      <c r="K158" s="515">
        <v>1</v>
      </c>
      <c r="L158" s="536">
        <v>1</v>
      </c>
      <c r="M158" s="537">
        <v>1</v>
      </c>
      <c r="N158" s="538">
        <v>1</v>
      </c>
      <c r="O158" s="521">
        <f t="shared" si="9"/>
        <v>1</v>
      </c>
      <c r="P158" s="565">
        <v>0</v>
      </c>
      <c r="Q158" s="589">
        <v>0</v>
      </c>
      <c r="R158" s="532"/>
      <c r="S158" s="533"/>
      <c r="T158" s="496"/>
      <c r="U158" s="534"/>
      <c r="V158" s="534"/>
      <c r="W158" s="534"/>
      <c r="X158" s="534"/>
      <c r="Y158" s="534"/>
      <c r="Z158" s="534"/>
      <c r="AA158" s="534"/>
      <c r="AB158" s="534"/>
      <c r="AC158" s="534"/>
      <c r="AD158" s="534"/>
      <c r="AE158" s="534"/>
      <c r="AF158" s="534"/>
      <c r="AG158" s="534"/>
      <c r="AH158" s="534"/>
      <c r="AI158" s="534"/>
      <c r="AJ158" s="534"/>
      <c r="AK158" s="534"/>
      <c r="AL158" s="534"/>
      <c r="AM158" s="534"/>
      <c r="AN158" s="534"/>
      <c r="AO158" s="534"/>
      <c r="AP158" s="534"/>
      <c r="AQ158" s="534"/>
      <c r="AR158" s="534"/>
      <c r="AS158" s="534"/>
      <c r="AT158" s="534"/>
      <c r="AU158" s="534"/>
      <c r="AV158" s="534"/>
      <c r="AW158" s="534"/>
      <c r="AX158" s="534"/>
      <c r="AY158" s="534"/>
      <c r="AZ158" s="534"/>
      <c r="BA158" s="534"/>
      <c r="BB158" s="534"/>
      <c r="BC158" s="534"/>
      <c r="BD158" s="534"/>
      <c r="BE158" s="534"/>
      <c r="BF158" s="534"/>
      <c r="BG158" s="534"/>
      <c r="BH158" s="534"/>
      <c r="BI158" s="534"/>
      <c r="BJ158" s="534"/>
      <c r="BK158" s="534"/>
      <c r="BL158" s="534"/>
      <c r="BM158" s="534"/>
      <c r="BN158" s="534"/>
      <c r="BO158" s="534"/>
      <c r="BP158" s="534"/>
      <c r="BQ158" s="610"/>
    </row>
    <row r="159" spans="1:69" s="611" customFormat="1" ht="12.75" outlineLevel="1">
      <c r="A159" s="522" t="s">
        <v>315</v>
      </c>
      <c r="B159" s="562" t="s">
        <v>15</v>
      </c>
      <c r="C159" s="563" t="s">
        <v>159</v>
      </c>
      <c r="D159" s="497" t="s">
        <v>439</v>
      </c>
      <c r="E159" s="616"/>
      <c r="F159" s="618">
        <v>1</v>
      </c>
      <c r="G159" s="523">
        <v>1</v>
      </c>
      <c r="H159" s="535">
        <v>0.01</v>
      </c>
      <c r="I159" s="539">
        <v>0.01</v>
      </c>
      <c r="J159" s="525">
        <f t="shared" si="10"/>
        <v>1</v>
      </c>
      <c r="K159" s="515">
        <v>1</v>
      </c>
      <c r="L159" s="536">
        <v>1</v>
      </c>
      <c r="M159" s="537">
        <v>1</v>
      </c>
      <c r="N159" s="538">
        <v>1</v>
      </c>
      <c r="O159" s="521">
        <f t="shared" si="9"/>
        <v>1</v>
      </c>
      <c r="P159" s="565">
        <v>0</v>
      </c>
      <c r="Q159" s="589">
        <v>0</v>
      </c>
      <c r="R159" s="532"/>
      <c r="S159" s="533"/>
      <c r="T159" s="496"/>
      <c r="U159" s="534"/>
      <c r="V159" s="534"/>
      <c r="W159" s="534"/>
      <c r="X159" s="534"/>
      <c r="Y159" s="534"/>
      <c r="Z159" s="534"/>
      <c r="AA159" s="534"/>
      <c r="AB159" s="534"/>
      <c r="AC159" s="534"/>
      <c r="AD159" s="534"/>
      <c r="AE159" s="534"/>
      <c r="AF159" s="534"/>
      <c r="AG159" s="534"/>
      <c r="AH159" s="534"/>
      <c r="AI159" s="534"/>
      <c r="AJ159" s="534"/>
      <c r="AK159" s="534"/>
      <c r="AL159" s="534"/>
      <c r="AM159" s="534"/>
      <c r="AN159" s="534"/>
      <c r="AO159" s="534"/>
      <c r="AP159" s="534"/>
      <c r="AQ159" s="534"/>
      <c r="AR159" s="534"/>
      <c r="AS159" s="534"/>
      <c r="AT159" s="534"/>
      <c r="AU159" s="534"/>
      <c r="AV159" s="534"/>
      <c r="AW159" s="534"/>
      <c r="AX159" s="534"/>
      <c r="AY159" s="534"/>
      <c r="AZ159" s="534"/>
      <c r="BA159" s="534"/>
      <c r="BB159" s="534"/>
      <c r="BC159" s="534"/>
      <c r="BD159" s="534"/>
      <c r="BE159" s="534"/>
      <c r="BF159" s="534"/>
      <c r="BG159" s="534"/>
      <c r="BH159" s="534"/>
      <c r="BI159" s="534"/>
      <c r="BJ159" s="534"/>
      <c r="BK159" s="534"/>
      <c r="BL159" s="534"/>
      <c r="BM159" s="534"/>
      <c r="BN159" s="534"/>
      <c r="BO159" s="534"/>
      <c r="BP159" s="534"/>
      <c r="BQ159" s="610"/>
    </row>
    <row r="160" spans="1:69" s="611" customFormat="1" ht="12.75" outlineLevel="1">
      <c r="A160" s="522" t="s">
        <v>315</v>
      </c>
      <c r="B160" s="562" t="s">
        <v>15</v>
      </c>
      <c r="C160" s="563" t="s">
        <v>159</v>
      </c>
      <c r="D160" s="497" t="s">
        <v>440</v>
      </c>
      <c r="E160" s="616"/>
      <c r="F160" s="618">
        <v>1</v>
      </c>
      <c r="G160" s="523">
        <v>1</v>
      </c>
      <c r="H160" s="535">
        <v>0.31</v>
      </c>
      <c r="I160" s="539">
        <v>0.31</v>
      </c>
      <c r="J160" s="525">
        <f t="shared" si="10"/>
        <v>1</v>
      </c>
      <c r="K160" s="515">
        <v>1</v>
      </c>
      <c r="L160" s="536">
        <v>1</v>
      </c>
      <c r="M160" s="537">
        <v>1</v>
      </c>
      <c r="N160" s="538">
        <v>1</v>
      </c>
      <c r="O160" s="521">
        <f t="shared" si="9"/>
        <v>1</v>
      </c>
      <c r="P160" s="565">
        <v>0</v>
      </c>
      <c r="Q160" s="589">
        <v>0</v>
      </c>
      <c r="R160" s="532"/>
      <c r="S160" s="533"/>
      <c r="T160" s="496"/>
      <c r="U160" s="534"/>
      <c r="V160" s="534"/>
      <c r="W160" s="534"/>
      <c r="X160" s="534"/>
      <c r="Y160" s="534"/>
      <c r="Z160" s="534"/>
      <c r="AA160" s="534"/>
      <c r="AB160" s="534"/>
      <c r="AC160" s="534"/>
      <c r="AD160" s="534"/>
      <c r="AE160" s="534"/>
      <c r="AF160" s="534"/>
      <c r="AG160" s="534"/>
      <c r="AH160" s="534"/>
      <c r="AI160" s="534"/>
      <c r="AJ160" s="534"/>
      <c r="AK160" s="534"/>
      <c r="AL160" s="534"/>
      <c r="AM160" s="534"/>
      <c r="AN160" s="534"/>
      <c r="AO160" s="534"/>
      <c r="AP160" s="534"/>
      <c r="AQ160" s="534"/>
      <c r="AR160" s="534"/>
      <c r="AS160" s="534"/>
      <c r="AT160" s="534"/>
      <c r="AU160" s="534"/>
      <c r="AV160" s="534"/>
      <c r="AW160" s="534"/>
      <c r="AX160" s="534"/>
      <c r="AY160" s="534"/>
      <c r="AZ160" s="534"/>
      <c r="BA160" s="534"/>
      <c r="BB160" s="534"/>
      <c r="BC160" s="534"/>
      <c r="BD160" s="534"/>
      <c r="BE160" s="534"/>
      <c r="BF160" s="534"/>
      <c r="BG160" s="534"/>
      <c r="BH160" s="534"/>
      <c r="BI160" s="534"/>
      <c r="BJ160" s="534"/>
      <c r="BK160" s="534"/>
      <c r="BL160" s="534"/>
      <c r="BM160" s="534"/>
      <c r="BN160" s="534"/>
      <c r="BO160" s="534"/>
      <c r="BP160" s="534"/>
      <c r="BQ160" s="610"/>
    </row>
    <row r="161" spans="1:69" s="611" customFormat="1" ht="12.75" outlineLevel="1">
      <c r="A161" s="522" t="s">
        <v>315</v>
      </c>
      <c r="B161" s="562" t="s">
        <v>15</v>
      </c>
      <c r="C161" s="563" t="s">
        <v>159</v>
      </c>
      <c r="D161" s="497" t="s">
        <v>441</v>
      </c>
      <c r="E161" s="616"/>
      <c r="F161" s="618">
        <v>1</v>
      </c>
      <c r="G161" s="523">
        <v>1</v>
      </c>
      <c r="H161" s="535">
        <v>0.44</v>
      </c>
      <c r="I161" s="539">
        <v>0.44</v>
      </c>
      <c r="J161" s="525">
        <f t="shared" si="10"/>
        <v>1</v>
      </c>
      <c r="K161" s="515">
        <v>1</v>
      </c>
      <c r="L161" s="536">
        <v>1</v>
      </c>
      <c r="M161" s="537">
        <v>1</v>
      </c>
      <c r="N161" s="538">
        <v>1</v>
      </c>
      <c r="O161" s="521">
        <f t="shared" si="9"/>
        <v>1</v>
      </c>
      <c r="P161" s="565">
        <v>0</v>
      </c>
      <c r="Q161" s="589">
        <v>0</v>
      </c>
      <c r="R161" s="532"/>
      <c r="S161" s="533"/>
      <c r="T161" s="496"/>
      <c r="U161" s="534"/>
      <c r="V161" s="534"/>
      <c r="W161" s="534"/>
      <c r="X161" s="534"/>
      <c r="Y161" s="534"/>
      <c r="Z161" s="534"/>
      <c r="AA161" s="534"/>
      <c r="AB161" s="534"/>
      <c r="AC161" s="534"/>
      <c r="AD161" s="534"/>
      <c r="AE161" s="534"/>
      <c r="AF161" s="534"/>
      <c r="AG161" s="534"/>
      <c r="AH161" s="534"/>
      <c r="AI161" s="534"/>
      <c r="AJ161" s="534"/>
      <c r="AK161" s="534"/>
      <c r="AL161" s="534"/>
      <c r="AM161" s="534"/>
      <c r="AN161" s="534"/>
      <c r="AO161" s="534"/>
      <c r="AP161" s="534"/>
      <c r="AQ161" s="534"/>
      <c r="AR161" s="534"/>
      <c r="AS161" s="534"/>
      <c r="AT161" s="534"/>
      <c r="AU161" s="534"/>
      <c r="AV161" s="534"/>
      <c r="AW161" s="534"/>
      <c r="AX161" s="534"/>
      <c r="AY161" s="534"/>
      <c r="AZ161" s="534"/>
      <c r="BA161" s="534"/>
      <c r="BB161" s="534"/>
      <c r="BC161" s="534"/>
      <c r="BD161" s="534"/>
      <c r="BE161" s="534"/>
      <c r="BF161" s="534"/>
      <c r="BG161" s="534"/>
      <c r="BH161" s="534"/>
      <c r="BI161" s="534"/>
      <c r="BJ161" s="534"/>
      <c r="BK161" s="534"/>
      <c r="BL161" s="534"/>
      <c r="BM161" s="534"/>
      <c r="BN161" s="534"/>
      <c r="BO161" s="534"/>
      <c r="BP161" s="534"/>
      <c r="BQ161" s="610"/>
    </row>
    <row r="162" spans="1:69" s="611" customFormat="1" ht="12.75" outlineLevel="1">
      <c r="A162" s="522" t="s">
        <v>315</v>
      </c>
      <c r="B162" s="562" t="s">
        <v>15</v>
      </c>
      <c r="C162" s="563" t="s">
        <v>159</v>
      </c>
      <c r="D162" s="497" t="s">
        <v>442</v>
      </c>
      <c r="E162" s="616"/>
      <c r="F162" s="618">
        <v>1</v>
      </c>
      <c r="G162" s="523">
        <v>1</v>
      </c>
      <c r="H162" s="535">
        <v>0.49</v>
      </c>
      <c r="I162" s="539">
        <v>0.49</v>
      </c>
      <c r="J162" s="525">
        <f t="shared" si="10"/>
        <v>1</v>
      </c>
      <c r="K162" s="515">
        <v>1</v>
      </c>
      <c r="L162" s="536">
        <v>1</v>
      </c>
      <c r="M162" s="537">
        <v>1</v>
      </c>
      <c r="N162" s="538">
        <v>1</v>
      </c>
      <c r="O162" s="521">
        <f t="shared" si="9"/>
        <v>1</v>
      </c>
      <c r="P162" s="565">
        <v>0</v>
      </c>
      <c r="Q162" s="589">
        <v>0</v>
      </c>
      <c r="R162" s="532"/>
      <c r="S162" s="533"/>
      <c r="T162" s="496"/>
      <c r="U162" s="534"/>
      <c r="V162" s="534"/>
      <c r="W162" s="534"/>
      <c r="X162" s="534"/>
      <c r="Y162" s="534"/>
      <c r="Z162" s="534"/>
      <c r="AA162" s="534"/>
      <c r="AB162" s="534"/>
      <c r="AC162" s="534"/>
      <c r="AD162" s="534"/>
      <c r="AE162" s="534"/>
      <c r="AF162" s="534"/>
      <c r="AG162" s="534"/>
      <c r="AH162" s="534"/>
      <c r="AI162" s="534"/>
      <c r="AJ162" s="534"/>
      <c r="AK162" s="534"/>
      <c r="AL162" s="534"/>
      <c r="AM162" s="534"/>
      <c r="AN162" s="534"/>
      <c r="AO162" s="534"/>
      <c r="AP162" s="534"/>
      <c r="AQ162" s="534"/>
      <c r="AR162" s="534"/>
      <c r="AS162" s="534"/>
      <c r="AT162" s="534"/>
      <c r="AU162" s="534"/>
      <c r="AV162" s="534"/>
      <c r="AW162" s="534"/>
      <c r="AX162" s="534"/>
      <c r="AY162" s="534"/>
      <c r="AZ162" s="534"/>
      <c r="BA162" s="534"/>
      <c r="BB162" s="534"/>
      <c r="BC162" s="534"/>
      <c r="BD162" s="534"/>
      <c r="BE162" s="534"/>
      <c r="BF162" s="534"/>
      <c r="BG162" s="534"/>
      <c r="BH162" s="534"/>
      <c r="BI162" s="534"/>
      <c r="BJ162" s="534"/>
      <c r="BK162" s="534"/>
      <c r="BL162" s="534"/>
      <c r="BM162" s="534"/>
      <c r="BN162" s="534"/>
      <c r="BO162" s="534"/>
      <c r="BP162" s="534"/>
      <c r="BQ162" s="610"/>
    </row>
    <row r="163" spans="1:69" s="611" customFormat="1" ht="12.75" outlineLevel="1">
      <c r="A163" s="522" t="s">
        <v>315</v>
      </c>
      <c r="B163" s="562" t="s">
        <v>15</v>
      </c>
      <c r="C163" s="563" t="s">
        <v>159</v>
      </c>
      <c r="D163" s="497" t="s">
        <v>443</v>
      </c>
      <c r="E163" s="616"/>
      <c r="F163" s="618">
        <v>1</v>
      </c>
      <c r="G163" s="523">
        <v>1</v>
      </c>
      <c r="H163" s="535">
        <v>0.09</v>
      </c>
      <c r="I163" s="539">
        <v>0.09</v>
      </c>
      <c r="J163" s="525">
        <f t="shared" si="10"/>
        <v>1</v>
      </c>
      <c r="K163" s="515">
        <v>1</v>
      </c>
      <c r="L163" s="536">
        <v>1</v>
      </c>
      <c r="M163" s="537">
        <v>1</v>
      </c>
      <c r="N163" s="538">
        <v>1</v>
      </c>
      <c r="O163" s="521">
        <f t="shared" si="9"/>
        <v>1</v>
      </c>
      <c r="P163" s="565">
        <v>0</v>
      </c>
      <c r="Q163" s="589">
        <v>0</v>
      </c>
      <c r="R163" s="532"/>
      <c r="S163" s="533"/>
      <c r="T163" s="496"/>
      <c r="U163" s="534"/>
      <c r="V163" s="534"/>
      <c r="W163" s="534"/>
      <c r="X163" s="534"/>
      <c r="Y163" s="534"/>
      <c r="Z163" s="534"/>
      <c r="AA163" s="534"/>
      <c r="AB163" s="534"/>
      <c r="AC163" s="534"/>
      <c r="AD163" s="534"/>
      <c r="AE163" s="534"/>
      <c r="AF163" s="534"/>
      <c r="AG163" s="534"/>
      <c r="AH163" s="534"/>
      <c r="AI163" s="534"/>
      <c r="AJ163" s="534"/>
      <c r="AK163" s="534"/>
      <c r="AL163" s="534"/>
      <c r="AM163" s="534"/>
      <c r="AN163" s="534"/>
      <c r="AO163" s="534"/>
      <c r="AP163" s="534"/>
      <c r="AQ163" s="534"/>
      <c r="AR163" s="534"/>
      <c r="AS163" s="534"/>
      <c r="AT163" s="534"/>
      <c r="AU163" s="534"/>
      <c r="AV163" s="534"/>
      <c r="AW163" s="534"/>
      <c r="AX163" s="534"/>
      <c r="AY163" s="534"/>
      <c r="AZ163" s="534"/>
      <c r="BA163" s="534"/>
      <c r="BB163" s="534"/>
      <c r="BC163" s="534"/>
      <c r="BD163" s="534"/>
      <c r="BE163" s="534"/>
      <c r="BF163" s="534"/>
      <c r="BG163" s="534"/>
      <c r="BH163" s="534"/>
      <c r="BI163" s="534"/>
      <c r="BJ163" s="534"/>
      <c r="BK163" s="534"/>
      <c r="BL163" s="534"/>
      <c r="BM163" s="534"/>
      <c r="BN163" s="534"/>
      <c r="BO163" s="534"/>
      <c r="BP163" s="534"/>
      <c r="BQ163" s="610"/>
    </row>
    <row r="164" spans="1:69" s="611" customFormat="1" ht="12.75" outlineLevel="1">
      <c r="A164" s="522" t="s">
        <v>315</v>
      </c>
      <c r="B164" s="562" t="s">
        <v>15</v>
      </c>
      <c r="C164" s="563" t="s">
        <v>159</v>
      </c>
      <c r="D164" s="497" t="s">
        <v>444</v>
      </c>
      <c r="E164" s="616"/>
      <c r="F164" s="618">
        <v>1</v>
      </c>
      <c r="G164" s="523">
        <v>1</v>
      </c>
      <c r="H164" s="535">
        <v>0.87</v>
      </c>
      <c r="I164" s="539">
        <v>0.87</v>
      </c>
      <c r="J164" s="525">
        <f t="shared" si="10"/>
        <v>1</v>
      </c>
      <c r="K164" s="515">
        <v>1</v>
      </c>
      <c r="L164" s="536">
        <v>1</v>
      </c>
      <c r="M164" s="537">
        <v>1</v>
      </c>
      <c r="N164" s="538">
        <v>1</v>
      </c>
      <c r="O164" s="521">
        <f t="shared" si="9"/>
        <v>1</v>
      </c>
      <c r="P164" s="565">
        <v>0</v>
      </c>
      <c r="Q164" s="589">
        <v>0</v>
      </c>
      <c r="R164" s="532"/>
      <c r="S164" s="533"/>
      <c r="T164" s="496"/>
      <c r="U164" s="534"/>
      <c r="V164" s="534"/>
      <c r="W164" s="534"/>
      <c r="X164" s="534"/>
      <c r="Y164" s="534"/>
      <c r="Z164" s="534"/>
      <c r="AA164" s="534"/>
      <c r="AB164" s="534"/>
      <c r="AC164" s="534"/>
      <c r="AD164" s="534"/>
      <c r="AE164" s="534"/>
      <c r="AF164" s="534"/>
      <c r="AG164" s="534"/>
      <c r="AH164" s="534"/>
      <c r="AI164" s="534"/>
      <c r="AJ164" s="534"/>
      <c r="AK164" s="534"/>
      <c r="AL164" s="534"/>
      <c r="AM164" s="534"/>
      <c r="AN164" s="534"/>
      <c r="AO164" s="534"/>
      <c r="AP164" s="534"/>
      <c r="AQ164" s="534"/>
      <c r="AR164" s="534"/>
      <c r="AS164" s="534"/>
      <c r="AT164" s="534"/>
      <c r="AU164" s="534"/>
      <c r="AV164" s="534"/>
      <c r="AW164" s="534"/>
      <c r="AX164" s="534"/>
      <c r="AY164" s="534"/>
      <c r="AZ164" s="534"/>
      <c r="BA164" s="534"/>
      <c r="BB164" s="534"/>
      <c r="BC164" s="534"/>
      <c r="BD164" s="534"/>
      <c r="BE164" s="534"/>
      <c r="BF164" s="534"/>
      <c r="BG164" s="534"/>
      <c r="BH164" s="534"/>
      <c r="BI164" s="534"/>
      <c r="BJ164" s="534"/>
      <c r="BK164" s="534"/>
      <c r="BL164" s="534"/>
      <c r="BM164" s="534"/>
      <c r="BN164" s="534"/>
      <c r="BO164" s="534"/>
      <c r="BP164" s="534"/>
      <c r="BQ164" s="610"/>
    </row>
    <row r="165" spans="1:69" s="611" customFormat="1" ht="12.75" outlineLevel="1">
      <c r="A165" s="522" t="s">
        <v>315</v>
      </c>
      <c r="B165" s="562" t="s">
        <v>15</v>
      </c>
      <c r="C165" s="563" t="s">
        <v>159</v>
      </c>
      <c r="D165" s="497" t="s">
        <v>445</v>
      </c>
      <c r="E165" s="616"/>
      <c r="F165" s="618">
        <v>1</v>
      </c>
      <c r="G165" s="523">
        <v>1</v>
      </c>
      <c r="H165" s="535">
        <v>0.02</v>
      </c>
      <c r="I165" s="539">
        <v>0.02</v>
      </c>
      <c r="J165" s="525">
        <f t="shared" si="10"/>
        <v>1</v>
      </c>
      <c r="K165" s="515">
        <v>1</v>
      </c>
      <c r="L165" s="536">
        <v>1</v>
      </c>
      <c r="M165" s="537">
        <v>1</v>
      </c>
      <c r="N165" s="538">
        <v>1</v>
      </c>
      <c r="O165" s="521">
        <f t="shared" si="9"/>
        <v>1</v>
      </c>
      <c r="P165" s="565">
        <v>0</v>
      </c>
      <c r="Q165" s="589">
        <v>0</v>
      </c>
      <c r="R165" s="532"/>
      <c r="S165" s="533"/>
      <c r="T165" s="496"/>
      <c r="U165" s="534"/>
      <c r="V165" s="534"/>
      <c r="W165" s="534"/>
      <c r="X165" s="534"/>
      <c r="Y165" s="534"/>
      <c r="Z165" s="534"/>
      <c r="AA165" s="534"/>
      <c r="AB165" s="534"/>
      <c r="AC165" s="534"/>
      <c r="AD165" s="534"/>
      <c r="AE165" s="534"/>
      <c r="AF165" s="534"/>
      <c r="AG165" s="534"/>
      <c r="AH165" s="534"/>
      <c r="AI165" s="534"/>
      <c r="AJ165" s="534"/>
      <c r="AK165" s="534"/>
      <c r="AL165" s="534"/>
      <c r="AM165" s="534"/>
      <c r="AN165" s="534"/>
      <c r="AO165" s="534"/>
      <c r="AP165" s="534"/>
      <c r="AQ165" s="534"/>
      <c r="AR165" s="534"/>
      <c r="AS165" s="534"/>
      <c r="AT165" s="534"/>
      <c r="AU165" s="534"/>
      <c r="AV165" s="534"/>
      <c r="AW165" s="534"/>
      <c r="AX165" s="534"/>
      <c r="AY165" s="534"/>
      <c r="AZ165" s="534"/>
      <c r="BA165" s="534"/>
      <c r="BB165" s="534"/>
      <c r="BC165" s="534"/>
      <c r="BD165" s="534"/>
      <c r="BE165" s="534"/>
      <c r="BF165" s="534"/>
      <c r="BG165" s="534"/>
      <c r="BH165" s="534"/>
      <c r="BI165" s="534"/>
      <c r="BJ165" s="534"/>
      <c r="BK165" s="534"/>
      <c r="BL165" s="534"/>
      <c r="BM165" s="534"/>
      <c r="BN165" s="534"/>
      <c r="BO165" s="534"/>
      <c r="BP165" s="534"/>
      <c r="BQ165" s="610"/>
    </row>
    <row r="166" spans="1:69" s="611" customFormat="1" ht="12.75" outlineLevel="1">
      <c r="A166" s="522" t="s">
        <v>315</v>
      </c>
      <c r="B166" s="562" t="s">
        <v>15</v>
      </c>
      <c r="C166" s="563" t="s">
        <v>159</v>
      </c>
      <c r="D166" s="497" t="s">
        <v>531</v>
      </c>
      <c r="E166" s="616"/>
      <c r="F166" s="618">
        <v>1</v>
      </c>
      <c r="G166" s="523">
        <v>1</v>
      </c>
      <c r="H166" s="535">
        <v>0.33</v>
      </c>
      <c r="I166" s="539">
        <v>0.33</v>
      </c>
      <c r="J166" s="525">
        <f t="shared" si="10"/>
        <v>1</v>
      </c>
      <c r="K166" s="515">
        <v>1</v>
      </c>
      <c r="L166" s="536">
        <v>1</v>
      </c>
      <c r="M166" s="537">
        <v>1</v>
      </c>
      <c r="N166" s="538">
        <v>1</v>
      </c>
      <c r="O166" s="521">
        <v>1</v>
      </c>
      <c r="P166" s="565">
        <v>0</v>
      </c>
      <c r="Q166" s="589">
        <v>0</v>
      </c>
      <c r="R166" s="532"/>
      <c r="S166" s="533"/>
      <c r="T166" s="496"/>
      <c r="U166" s="534"/>
      <c r="V166" s="534"/>
      <c r="W166" s="534"/>
      <c r="X166" s="534"/>
      <c r="Y166" s="534"/>
      <c r="Z166" s="534"/>
      <c r="AA166" s="534"/>
      <c r="AB166" s="534"/>
      <c r="AC166" s="534"/>
      <c r="AD166" s="534"/>
      <c r="AE166" s="534"/>
      <c r="AF166" s="534"/>
      <c r="AG166" s="534"/>
      <c r="AH166" s="534"/>
      <c r="AI166" s="534"/>
      <c r="AJ166" s="534"/>
      <c r="AK166" s="534"/>
      <c r="AL166" s="534"/>
      <c r="AM166" s="534"/>
      <c r="AN166" s="534"/>
      <c r="AO166" s="534"/>
      <c r="AP166" s="534"/>
      <c r="AQ166" s="534"/>
      <c r="AR166" s="534"/>
      <c r="AS166" s="534"/>
      <c r="AT166" s="534"/>
      <c r="AU166" s="534"/>
      <c r="AV166" s="534"/>
      <c r="AW166" s="534"/>
      <c r="AX166" s="534"/>
      <c r="AY166" s="534"/>
      <c r="AZ166" s="534"/>
      <c r="BA166" s="534"/>
      <c r="BB166" s="534"/>
      <c r="BC166" s="534"/>
      <c r="BD166" s="534"/>
      <c r="BE166" s="534"/>
      <c r="BF166" s="534"/>
      <c r="BG166" s="534"/>
      <c r="BH166" s="534"/>
      <c r="BI166" s="534"/>
      <c r="BJ166" s="534"/>
      <c r="BK166" s="534"/>
      <c r="BL166" s="534"/>
      <c r="BM166" s="534"/>
      <c r="BN166" s="534"/>
      <c r="BO166" s="534"/>
      <c r="BP166" s="534"/>
      <c r="BQ166" s="610"/>
    </row>
    <row r="167" spans="1:69" s="611" customFormat="1" ht="12.75" outlineLevel="1">
      <c r="A167" s="522" t="s">
        <v>315</v>
      </c>
      <c r="B167" s="562" t="s">
        <v>15</v>
      </c>
      <c r="C167" s="563" t="s">
        <v>159</v>
      </c>
      <c r="D167" s="497" t="s">
        <v>532</v>
      </c>
      <c r="E167" s="616"/>
      <c r="F167" s="618">
        <v>1</v>
      </c>
      <c r="G167" s="523">
        <v>1</v>
      </c>
      <c r="H167" s="535">
        <v>0.36</v>
      </c>
      <c r="I167" s="539">
        <v>0.36</v>
      </c>
      <c r="J167" s="525">
        <f t="shared" si="10"/>
        <v>1</v>
      </c>
      <c r="K167" s="515">
        <v>1</v>
      </c>
      <c r="L167" s="536">
        <v>1</v>
      </c>
      <c r="M167" s="537">
        <v>1</v>
      </c>
      <c r="N167" s="538">
        <v>1</v>
      </c>
      <c r="O167" s="521">
        <v>1</v>
      </c>
      <c r="P167" s="565">
        <v>0</v>
      </c>
      <c r="Q167" s="589">
        <v>0</v>
      </c>
      <c r="R167" s="532"/>
      <c r="S167" s="533"/>
      <c r="T167" s="496"/>
      <c r="U167" s="534"/>
      <c r="V167" s="534"/>
      <c r="W167" s="534"/>
      <c r="X167" s="534"/>
      <c r="Y167" s="534"/>
      <c r="Z167" s="534"/>
      <c r="AA167" s="534"/>
      <c r="AB167" s="534"/>
      <c r="AC167" s="534"/>
      <c r="AD167" s="534"/>
      <c r="AE167" s="534"/>
      <c r="AF167" s="534"/>
      <c r="AG167" s="534"/>
      <c r="AH167" s="534"/>
      <c r="AI167" s="534"/>
      <c r="AJ167" s="534"/>
      <c r="AK167" s="534"/>
      <c r="AL167" s="534"/>
      <c r="AM167" s="534"/>
      <c r="AN167" s="534"/>
      <c r="AO167" s="534"/>
      <c r="AP167" s="534"/>
      <c r="AQ167" s="534"/>
      <c r="AR167" s="534"/>
      <c r="AS167" s="534"/>
      <c r="AT167" s="534"/>
      <c r="AU167" s="534"/>
      <c r="AV167" s="534"/>
      <c r="AW167" s="534"/>
      <c r="AX167" s="534"/>
      <c r="AY167" s="534"/>
      <c r="AZ167" s="534"/>
      <c r="BA167" s="534"/>
      <c r="BB167" s="534"/>
      <c r="BC167" s="534"/>
      <c r="BD167" s="534"/>
      <c r="BE167" s="534"/>
      <c r="BF167" s="534"/>
      <c r="BG167" s="534"/>
      <c r="BH167" s="534"/>
      <c r="BI167" s="534"/>
      <c r="BJ167" s="534"/>
      <c r="BK167" s="534"/>
      <c r="BL167" s="534"/>
      <c r="BM167" s="534"/>
      <c r="BN167" s="534"/>
      <c r="BO167" s="534"/>
      <c r="BP167" s="534"/>
      <c r="BQ167" s="610"/>
    </row>
    <row r="168" spans="1:69" s="611" customFormat="1" ht="12.75" outlineLevel="1">
      <c r="A168" s="522" t="s">
        <v>315</v>
      </c>
      <c r="B168" s="562" t="s">
        <v>15</v>
      </c>
      <c r="C168" s="563" t="s">
        <v>159</v>
      </c>
      <c r="D168" s="497" t="s">
        <v>533</v>
      </c>
      <c r="E168" s="616"/>
      <c r="F168" s="618">
        <v>1</v>
      </c>
      <c r="G168" s="523">
        <v>1</v>
      </c>
      <c r="H168" s="535">
        <v>0.14</v>
      </c>
      <c r="I168" s="539">
        <v>0.14</v>
      </c>
      <c r="J168" s="525">
        <f t="shared" si="10"/>
        <v>1</v>
      </c>
      <c r="K168" s="515">
        <v>1</v>
      </c>
      <c r="L168" s="536">
        <v>1</v>
      </c>
      <c r="M168" s="537">
        <v>1</v>
      </c>
      <c r="N168" s="538">
        <v>1</v>
      </c>
      <c r="O168" s="521">
        <v>1</v>
      </c>
      <c r="P168" s="565">
        <v>0</v>
      </c>
      <c r="Q168" s="589">
        <v>0</v>
      </c>
      <c r="R168" s="532"/>
      <c r="S168" s="533"/>
      <c r="T168" s="496"/>
      <c r="U168" s="534"/>
      <c r="V168" s="534"/>
      <c r="W168" s="534"/>
      <c r="X168" s="534"/>
      <c r="Y168" s="534"/>
      <c r="Z168" s="534"/>
      <c r="AA168" s="534"/>
      <c r="AB168" s="534"/>
      <c r="AC168" s="534"/>
      <c r="AD168" s="534"/>
      <c r="AE168" s="534"/>
      <c r="AF168" s="534"/>
      <c r="AG168" s="534"/>
      <c r="AH168" s="534"/>
      <c r="AI168" s="534"/>
      <c r="AJ168" s="534"/>
      <c r="AK168" s="534"/>
      <c r="AL168" s="534"/>
      <c r="AM168" s="534"/>
      <c r="AN168" s="534"/>
      <c r="AO168" s="534"/>
      <c r="AP168" s="534"/>
      <c r="AQ168" s="534"/>
      <c r="AR168" s="534"/>
      <c r="AS168" s="534"/>
      <c r="AT168" s="534"/>
      <c r="AU168" s="534"/>
      <c r="AV168" s="534"/>
      <c r="AW168" s="534"/>
      <c r="AX168" s="534"/>
      <c r="AY168" s="534"/>
      <c r="AZ168" s="534"/>
      <c r="BA168" s="534"/>
      <c r="BB168" s="534"/>
      <c r="BC168" s="534"/>
      <c r="BD168" s="534"/>
      <c r="BE168" s="534"/>
      <c r="BF168" s="534"/>
      <c r="BG168" s="534"/>
      <c r="BH168" s="534"/>
      <c r="BI168" s="534"/>
      <c r="BJ168" s="534"/>
      <c r="BK168" s="534"/>
      <c r="BL168" s="534"/>
      <c r="BM168" s="534"/>
      <c r="BN168" s="534"/>
      <c r="BO168" s="534"/>
      <c r="BP168" s="534"/>
      <c r="BQ168" s="610"/>
    </row>
    <row r="169" spans="1:69" s="611" customFormat="1" ht="12.75" outlineLevel="1">
      <c r="A169" s="522" t="s">
        <v>315</v>
      </c>
      <c r="B169" s="562" t="s">
        <v>15</v>
      </c>
      <c r="C169" s="563" t="s">
        <v>159</v>
      </c>
      <c r="D169" s="497" t="s">
        <v>446</v>
      </c>
      <c r="E169" s="616"/>
      <c r="F169" s="618">
        <v>1</v>
      </c>
      <c r="G169" s="523">
        <v>1</v>
      </c>
      <c r="H169" s="535">
        <v>0.12</v>
      </c>
      <c r="I169" s="539">
        <v>0.12</v>
      </c>
      <c r="J169" s="525">
        <f t="shared" si="10"/>
        <v>1</v>
      </c>
      <c r="K169" s="515">
        <v>1</v>
      </c>
      <c r="L169" s="536">
        <v>1</v>
      </c>
      <c r="M169" s="537">
        <v>1</v>
      </c>
      <c r="N169" s="538">
        <v>1</v>
      </c>
      <c r="O169" s="521">
        <f t="shared" si="9"/>
        <v>1</v>
      </c>
      <c r="P169" s="565">
        <v>0</v>
      </c>
      <c r="Q169" s="589">
        <v>0</v>
      </c>
      <c r="R169" s="532"/>
      <c r="S169" s="533"/>
      <c r="T169" s="496"/>
      <c r="U169" s="534"/>
      <c r="V169" s="534"/>
      <c r="W169" s="534"/>
      <c r="X169" s="534"/>
      <c r="Y169" s="534"/>
      <c r="Z169" s="534"/>
      <c r="AA169" s="534"/>
      <c r="AB169" s="534"/>
      <c r="AC169" s="534"/>
      <c r="AD169" s="534"/>
      <c r="AE169" s="534"/>
      <c r="AF169" s="534"/>
      <c r="AG169" s="534"/>
      <c r="AH169" s="534"/>
      <c r="AI169" s="534"/>
      <c r="AJ169" s="534"/>
      <c r="AK169" s="534"/>
      <c r="AL169" s="534"/>
      <c r="AM169" s="534"/>
      <c r="AN169" s="534"/>
      <c r="AO169" s="534"/>
      <c r="AP169" s="534"/>
      <c r="AQ169" s="534"/>
      <c r="AR169" s="534"/>
      <c r="AS169" s="534"/>
      <c r="AT169" s="534"/>
      <c r="AU169" s="534"/>
      <c r="AV169" s="534"/>
      <c r="AW169" s="534"/>
      <c r="AX169" s="534"/>
      <c r="AY169" s="534"/>
      <c r="AZ169" s="534"/>
      <c r="BA169" s="534"/>
      <c r="BB169" s="534"/>
      <c r="BC169" s="534"/>
      <c r="BD169" s="534"/>
      <c r="BE169" s="534"/>
      <c r="BF169" s="534"/>
      <c r="BG169" s="534"/>
      <c r="BH169" s="534"/>
      <c r="BI169" s="534"/>
      <c r="BJ169" s="534"/>
      <c r="BK169" s="534"/>
      <c r="BL169" s="534"/>
      <c r="BM169" s="534"/>
      <c r="BN169" s="534"/>
      <c r="BO169" s="534"/>
      <c r="BP169" s="534"/>
      <c r="BQ169" s="610"/>
    </row>
    <row r="170" spans="1:69" s="611" customFormat="1" ht="12.75" outlineLevel="1">
      <c r="A170" s="522" t="s">
        <v>315</v>
      </c>
      <c r="B170" s="562" t="s">
        <v>15</v>
      </c>
      <c r="C170" s="563" t="s">
        <v>159</v>
      </c>
      <c r="D170" s="497" t="s">
        <v>447</v>
      </c>
      <c r="E170" s="616"/>
      <c r="F170" s="618">
        <v>1</v>
      </c>
      <c r="G170" s="523">
        <v>1</v>
      </c>
      <c r="H170" s="535">
        <v>0.01</v>
      </c>
      <c r="I170" s="539">
        <v>0.01</v>
      </c>
      <c r="J170" s="525">
        <f t="shared" si="10"/>
        <v>1</v>
      </c>
      <c r="K170" s="515">
        <v>1</v>
      </c>
      <c r="L170" s="536">
        <v>1</v>
      </c>
      <c r="M170" s="537">
        <v>1</v>
      </c>
      <c r="N170" s="538">
        <v>1</v>
      </c>
      <c r="O170" s="521">
        <f t="shared" si="9"/>
        <v>1</v>
      </c>
      <c r="P170" s="565">
        <v>0</v>
      </c>
      <c r="Q170" s="589">
        <v>0</v>
      </c>
      <c r="R170" s="532"/>
      <c r="S170" s="533"/>
      <c r="T170" s="496"/>
      <c r="U170" s="534"/>
      <c r="V170" s="534"/>
      <c r="W170" s="534"/>
      <c r="X170" s="534"/>
      <c r="Y170" s="534"/>
      <c r="Z170" s="534"/>
      <c r="AA170" s="534"/>
      <c r="AB170" s="534"/>
      <c r="AC170" s="534"/>
      <c r="AD170" s="534"/>
      <c r="AE170" s="534"/>
      <c r="AF170" s="534"/>
      <c r="AG170" s="534"/>
      <c r="AH170" s="534"/>
      <c r="AI170" s="534"/>
      <c r="AJ170" s="534"/>
      <c r="AK170" s="534"/>
      <c r="AL170" s="534"/>
      <c r="AM170" s="534"/>
      <c r="AN170" s="534"/>
      <c r="AO170" s="534"/>
      <c r="AP170" s="534"/>
      <c r="AQ170" s="534"/>
      <c r="AR170" s="534"/>
      <c r="AS170" s="534"/>
      <c r="AT170" s="534"/>
      <c r="AU170" s="534"/>
      <c r="AV170" s="534"/>
      <c r="AW170" s="534"/>
      <c r="AX170" s="534"/>
      <c r="AY170" s="534"/>
      <c r="AZ170" s="534"/>
      <c r="BA170" s="534"/>
      <c r="BB170" s="534"/>
      <c r="BC170" s="534"/>
      <c r="BD170" s="534"/>
      <c r="BE170" s="534"/>
      <c r="BF170" s="534"/>
      <c r="BG170" s="534"/>
      <c r="BH170" s="534"/>
      <c r="BI170" s="534"/>
      <c r="BJ170" s="534"/>
      <c r="BK170" s="534"/>
      <c r="BL170" s="534"/>
      <c r="BM170" s="534"/>
      <c r="BN170" s="534"/>
      <c r="BO170" s="534"/>
      <c r="BP170" s="534"/>
      <c r="BQ170" s="610"/>
    </row>
    <row r="171" spans="1:69" s="611" customFormat="1" ht="12.75" outlineLevel="1">
      <c r="A171" s="522" t="s">
        <v>315</v>
      </c>
      <c r="B171" s="562" t="s">
        <v>15</v>
      </c>
      <c r="C171" s="563" t="s">
        <v>159</v>
      </c>
      <c r="D171" s="497" t="s">
        <v>448</v>
      </c>
      <c r="E171" s="616"/>
      <c r="F171" s="618">
        <v>1</v>
      </c>
      <c r="G171" s="523">
        <v>1</v>
      </c>
      <c r="H171" s="535">
        <v>0.02</v>
      </c>
      <c r="I171" s="539">
        <v>0.02</v>
      </c>
      <c r="J171" s="525">
        <f t="shared" si="10"/>
        <v>1</v>
      </c>
      <c r="K171" s="515">
        <v>1</v>
      </c>
      <c r="L171" s="536">
        <v>1</v>
      </c>
      <c r="M171" s="537">
        <v>1</v>
      </c>
      <c r="N171" s="538">
        <v>1</v>
      </c>
      <c r="O171" s="521">
        <f t="shared" si="9"/>
        <v>1</v>
      </c>
      <c r="P171" s="565">
        <v>0</v>
      </c>
      <c r="Q171" s="589">
        <v>0</v>
      </c>
      <c r="R171" s="532"/>
      <c r="S171" s="533"/>
      <c r="T171" s="496"/>
      <c r="U171" s="534"/>
      <c r="V171" s="534"/>
      <c r="W171" s="534"/>
      <c r="X171" s="534"/>
      <c r="Y171" s="534"/>
      <c r="Z171" s="534"/>
      <c r="AA171" s="534"/>
      <c r="AB171" s="534"/>
      <c r="AC171" s="534"/>
      <c r="AD171" s="534"/>
      <c r="AE171" s="534"/>
      <c r="AF171" s="534"/>
      <c r="AG171" s="534"/>
      <c r="AH171" s="534"/>
      <c r="AI171" s="534"/>
      <c r="AJ171" s="534"/>
      <c r="AK171" s="534"/>
      <c r="AL171" s="534"/>
      <c r="AM171" s="534"/>
      <c r="AN171" s="534"/>
      <c r="AO171" s="534"/>
      <c r="AP171" s="534"/>
      <c r="AQ171" s="534"/>
      <c r="AR171" s="534"/>
      <c r="AS171" s="534"/>
      <c r="AT171" s="534"/>
      <c r="AU171" s="534"/>
      <c r="AV171" s="534"/>
      <c r="AW171" s="534"/>
      <c r="AX171" s="534"/>
      <c r="AY171" s="534"/>
      <c r="AZ171" s="534"/>
      <c r="BA171" s="534"/>
      <c r="BB171" s="534"/>
      <c r="BC171" s="534"/>
      <c r="BD171" s="534"/>
      <c r="BE171" s="534"/>
      <c r="BF171" s="534"/>
      <c r="BG171" s="534"/>
      <c r="BH171" s="534"/>
      <c r="BI171" s="534"/>
      <c r="BJ171" s="534"/>
      <c r="BK171" s="534"/>
      <c r="BL171" s="534"/>
      <c r="BM171" s="534"/>
      <c r="BN171" s="534"/>
      <c r="BO171" s="534"/>
      <c r="BP171" s="534"/>
      <c r="BQ171" s="610"/>
    </row>
    <row r="172" spans="1:69" s="611" customFormat="1" ht="12.75" outlineLevel="1">
      <c r="A172" s="522" t="s">
        <v>315</v>
      </c>
      <c r="B172" s="562" t="s">
        <v>15</v>
      </c>
      <c r="C172" s="563" t="s">
        <v>159</v>
      </c>
      <c r="D172" s="497" t="s">
        <v>449</v>
      </c>
      <c r="E172" s="616"/>
      <c r="F172" s="618">
        <v>1</v>
      </c>
      <c r="G172" s="523">
        <v>1</v>
      </c>
      <c r="H172" s="535">
        <v>0.03</v>
      </c>
      <c r="I172" s="539">
        <v>0.03</v>
      </c>
      <c r="J172" s="525">
        <f t="shared" si="10"/>
        <v>1</v>
      </c>
      <c r="K172" s="515">
        <v>1</v>
      </c>
      <c r="L172" s="536">
        <v>1</v>
      </c>
      <c r="M172" s="537">
        <v>1</v>
      </c>
      <c r="N172" s="538">
        <v>1</v>
      </c>
      <c r="O172" s="521">
        <f t="shared" si="9"/>
        <v>1</v>
      </c>
      <c r="P172" s="565">
        <v>0</v>
      </c>
      <c r="Q172" s="589">
        <v>0</v>
      </c>
      <c r="R172" s="532"/>
      <c r="S172" s="533"/>
      <c r="T172" s="496"/>
      <c r="U172" s="534"/>
      <c r="V172" s="534"/>
      <c r="W172" s="534"/>
      <c r="X172" s="534"/>
      <c r="Y172" s="534"/>
      <c r="Z172" s="534"/>
      <c r="AA172" s="534"/>
      <c r="AB172" s="534"/>
      <c r="AC172" s="534"/>
      <c r="AD172" s="534"/>
      <c r="AE172" s="534"/>
      <c r="AF172" s="534"/>
      <c r="AG172" s="534"/>
      <c r="AH172" s="534"/>
      <c r="AI172" s="534"/>
      <c r="AJ172" s="534"/>
      <c r="AK172" s="534"/>
      <c r="AL172" s="534"/>
      <c r="AM172" s="534"/>
      <c r="AN172" s="534"/>
      <c r="AO172" s="534"/>
      <c r="AP172" s="534"/>
      <c r="AQ172" s="534"/>
      <c r="AR172" s="534"/>
      <c r="AS172" s="534"/>
      <c r="AT172" s="534"/>
      <c r="AU172" s="534"/>
      <c r="AV172" s="534"/>
      <c r="AW172" s="534"/>
      <c r="AX172" s="534"/>
      <c r="AY172" s="534"/>
      <c r="AZ172" s="534"/>
      <c r="BA172" s="534"/>
      <c r="BB172" s="534"/>
      <c r="BC172" s="534"/>
      <c r="BD172" s="534"/>
      <c r="BE172" s="534"/>
      <c r="BF172" s="534"/>
      <c r="BG172" s="534"/>
      <c r="BH172" s="534"/>
      <c r="BI172" s="534"/>
      <c r="BJ172" s="534"/>
      <c r="BK172" s="534"/>
      <c r="BL172" s="534"/>
      <c r="BM172" s="534"/>
      <c r="BN172" s="534"/>
      <c r="BO172" s="534"/>
      <c r="BP172" s="534"/>
      <c r="BQ172" s="610"/>
    </row>
    <row r="173" spans="1:69" s="611" customFormat="1" ht="12.75" outlineLevel="1">
      <c r="A173" s="522" t="s">
        <v>315</v>
      </c>
      <c r="B173" s="562" t="s">
        <v>15</v>
      </c>
      <c r="C173" s="563" t="s">
        <v>159</v>
      </c>
      <c r="D173" s="497" t="s">
        <v>450</v>
      </c>
      <c r="E173" s="616"/>
      <c r="F173" s="618">
        <v>1</v>
      </c>
      <c r="G173" s="523">
        <v>1</v>
      </c>
      <c r="H173" s="535">
        <v>0.21</v>
      </c>
      <c r="I173" s="539">
        <v>0.21</v>
      </c>
      <c r="J173" s="525">
        <f t="shared" si="10"/>
        <v>1</v>
      </c>
      <c r="K173" s="515">
        <v>1</v>
      </c>
      <c r="L173" s="536">
        <v>1</v>
      </c>
      <c r="M173" s="537">
        <v>1</v>
      </c>
      <c r="N173" s="538">
        <v>1</v>
      </c>
      <c r="O173" s="521">
        <f t="shared" si="9"/>
        <v>1</v>
      </c>
      <c r="P173" s="565">
        <v>0</v>
      </c>
      <c r="Q173" s="589">
        <v>0</v>
      </c>
      <c r="R173" s="532"/>
      <c r="S173" s="533"/>
      <c r="T173" s="496"/>
      <c r="U173" s="534"/>
      <c r="V173" s="534"/>
      <c r="W173" s="534"/>
      <c r="X173" s="534"/>
      <c r="Y173" s="534"/>
      <c r="Z173" s="534"/>
      <c r="AA173" s="534"/>
      <c r="AB173" s="534"/>
      <c r="AC173" s="534"/>
      <c r="AD173" s="534"/>
      <c r="AE173" s="534"/>
      <c r="AF173" s="534"/>
      <c r="AG173" s="534"/>
      <c r="AH173" s="534"/>
      <c r="AI173" s="534"/>
      <c r="AJ173" s="534"/>
      <c r="AK173" s="534"/>
      <c r="AL173" s="534"/>
      <c r="AM173" s="534"/>
      <c r="AN173" s="534"/>
      <c r="AO173" s="534"/>
      <c r="AP173" s="534"/>
      <c r="AQ173" s="534"/>
      <c r="AR173" s="534"/>
      <c r="AS173" s="534"/>
      <c r="AT173" s="534"/>
      <c r="AU173" s="534"/>
      <c r="AV173" s="534"/>
      <c r="AW173" s="534"/>
      <c r="AX173" s="534"/>
      <c r="AY173" s="534"/>
      <c r="AZ173" s="534"/>
      <c r="BA173" s="534"/>
      <c r="BB173" s="534"/>
      <c r="BC173" s="534"/>
      <c r="BD173" s="534"/>
      <c r="BE173" s="534"/>
      <c r="BF173" s="534"/>
      <c r="BG173" s="534"/>
      <c r="BH173" s="534"/>
      <c r="BI173" s="534"/>
      <c r="BJ173" s="534"/>
      <c r="BK173" s="534"/>
      <c r="BL173" s="534"/>
      <c r="BM173" s="534"/>
      <c r="BN173" s="534"/>
      <c r="BO173" s="534"/>
      <c r="BP173" s="534"/>
      <c r="BQ173" s="610"/>
    </row>
    <row r="174" spans="1:69" s="611" customFormat="1" ht="12.75" outlineLevel="1">
      <c r="A174" s="522" t="s">
        <v>315</v>
      </c>
      <c r="B174" s="562" t="s">
        <v>15</v>
      </c>
      <c r="C174" s="563" t="s">
        <v>159</v>
      </c>
      <c r="D174" s="497" t="s">
        <v>451</v>
      </c>
      <c r="E174" s="616"/>
      <c r="F174" s="618">
        <v>1</v>
      </c>
      <c r="G174" s="523">
        <v>1</v>
      </c>
      <c r="H174" s="535">
        <v>0.01</v>
      </c>
      <c r="I174" s="539">
        <v>0.01</v>
      </c>
      <c r="J174" s="525">
        <f t="shared" si="10"/>
        <v>1</v>
      </c>
      <c r="K174" s="515">
        <v>1</v>
      </c>
      <c r="L174" s="536">
        <v>1</v>
      </c>
      <c r="M174" s="537">
        <v>1</v>
      </c>
      <c r="N174" s="538">
        <v>1</v>
      </c>
      <c r="O174" s="521">
        <f t="shared" si="9"/>
        <v>1</v>
      </c>
      <c r="P174" s="565">
        <v>0</v>
      </c>
      <c r="Q174" s="589">
        <v>0</v>
      </c>
      <c r="R174" s="532"/>
      <c r="S174" s="533"/>
      <c r="T174" s="496"/>
      <c r="U174" s="534"/>
      <c r="V174" s="534"/>
      <c r="W174" s="534"/>
      <c r="X174" s="534"/>
      <c r="Y174" s="534"/>
      <c r="Z174" s="534"/>
      <c r="AA174" s="534"/>
      <c r="AB174" s="534"/>
      <c r="AC174" s="534"/>
      <c r="AD174" s="534"/>
      <c r="AE174" s="534"/>
      <c r="AF174" s="534"/>
      <c r="AG174" s="534"/>
      <c r="AH174" s="534"/>
      <c r="AI174" s="534"/>
      <c r="AJ174" s="534"/>
      <c r="AK174" s="534"/>
      <c r="AL174" s="534"/>
      <c r="AM174" s="534"/>
      <c r="AN174" s="534"/>
      <c r="AO174" s="534"/>
      <c r="AP174" s="534"/>
      <c r="AQ174" s="534"/>
      <c r="AR174" s="534"/>
      <c r="AS174" s="534"/>
      <c r="AT174" s="534"/>
      <c r="AU174" s="534"/>
      <c r="AV174" s="534"/>
      <c r="AW174" s="534"/>
      <c r="AX174" s="534"/>
      <c r="AY174" s="534"/>
      <c r="AZ174" s="534"/>
      <c r="BA174" s="534"/>
      <c r="BB174" s="534"/>
      <c r="BC174" s="534"/>
      <c r="BD174" s="534"/>
      <c r="BE174" s="534"/>
      <c r="BF174" s="534"/>
      <c r="BG174" s="534"/>
      <c r="BH174" s="534"/>
      <c r="BI174" s="534"/>
      <c r="BJ174" s="534"/>
      <c r="BK174" s="534"/>
      <c r="BL174" s="534"/>
      <c r="BM174" s="534"/>
      <c r="BN174" s="534"/>
      <c r="BO174" s="534"/>
      <c r="BP174" s="534"/>
      <c r="BQ174" s="610"/>
    </row>
    <row r="175" spans="1:69" s="611" customFormat="1" ht="12.75" outlineLevel="1">
      <c r="A175" s="522" t="s">
        <v>315</v>
      </c>
      <c r="B175" s="562" t="s">
        <v>15</v>
      </c>
      <c r="C175" s="563" t="s">
        <v>159</v>
      </c>
      <c r="D175" s="497" t="s">
        <v>452</v>
      </c>
      <c r="E175" s="616"/>
      <c r="F175" s="618">
        <v>1</v>
      </c>
      <c r="G175" s="523">
        <v>1</v>
      </c>
      <c r="H175" s="535">
        <v>0.02</v>
      </c>
      <c r="I175" s="539">
        <v>0.02</v>
      </c>
      <c r="J175" s="525">
        <f t="shared" si="10"/>
        <v>1</v>
      </c>
      <c r="K175" s="515">
        <v>1</v>
      </c>
      <c r="L175" s="536">
        <v>1</v>
      </c>
      <c r="M175" s="537">
        <v>1</v>
      </c>
      <c r="N175" s="538">
        <v>1</v>
      </c>
      <c r="O175" s="521">
        <f t="shared" si="9"/>
        <v>1</v>
      </c>
      <c r="P175" s="565">
        <v>0</v>
      </c>
      <c r="Q175" s="589">
        <v>0</v>
      </c>
      <c r="R175" s="532"/>
      <c r="S175" s="533"/>
      <c r="T175" s="496"/>
      <c r="U175" s="534"/>
      <c r="V175" s="534"/>
      <c r="W175" s="534"/>
      <c r="X175" s="534"/>
      <c r="Y175" s="534"/>
      <c r="Z175" s="534"/>
      <c r="AA175" s="534"/>
      <c r="AB175" s="534"/>
      <c r="AC175" s="534"/>
      <c r="AD175" s="534"/>
      <c r="AE175" s="534"/>
      <c r="AF175" s="534"/>
      <c r="AG175" s="534"/>
      <c r="AH175" s="534"/>
      <c r="AI175" s="534"/>
      <c r="AJ175" s="534"/>
      <c r="AK175" s="534"/>
      <c r="AL175" s="534"/>
      <c r="AM175" s="534"/>
      <c r="AN175" s="534"/>
      <c r="AO175" s="534"/>
      <c r="AP175" s="534"/>
      <c r="AQ175" s="534"/>
      <c r="AR175" s="534"/>
      <c r="AS175" s="534"/>
      <c r="AT175" s="534"/>
      <c r="AU175" s="534"/>
      <c r="AV175" s="534"/>
      <c r="AW175" s="534"/>
      <c r="AX175" s="534"/>
      <c r="AY175" s="534"/>
      <c r="AZ175" s="534"/>
      <c r="BA175" s="534"/>
      <c r="BB175" s="534"/>
      <c r="BC175" s="534"/>
      <c r="BD175" s="534"/>
      <c r="BE175" s="534"/>
      <c r="BF175" s="534"/>
      <c r="BG175" s="534"/>
      <c r="BH175" s="534"/>
      <c r="BI175" s="534"/>
      <c r="BJ175" s="534"/>
      <c r="BK175" s="534"/>
      <c r="BL175" s="534"/>
      <c r="BM175" s="534"/>
      <c r="BN175" s="534"/>
      <c r="BO175" s="534"/>
      <c r="BP175" s="534"/>
      <c r="BQ175" s="610"/>
    </row>
    <row r="176" spans="1:69" s="611" customFormat="1" ht="12.75" outlineLevel="1">
      <c r="A176" s="522" t="s">
        <v>315</v>
      </c>
      <c r="B176" s="562" t="s">
        <v>15</v>
      </c>
      <c r="C176" s="563" t="s">
        <v>159</v>
      </c>
      <c r="D176" s="497" t="s">
        <v>453</v>
      </c>
      <c r="E176" s="616"/>
      <c r="F176" s="618">
        <v>1</v>
      </c>
      <c r="G176" s="523">
        <v>1</v>
      </c>
      <c r="H176" s="535">
        <v>0.14</v>
      </c>
      <c r="I176" s="539">
        <v>0.14</v>
      </c>
      <c r="J176" s="525">
        <f t="shared" si="10"/>
        <v>1</v>
      </c>
      <c r="K176" s="515">
        <v>1</v>
      </c>
      <c r="L176" s="536">
        <v>1</v>
      </c>
      <c r="M176" s="537">
        <v>1</v>
      </c>
      <c r="N176" s="538">
        <v>1</v>
      </c>
      <c r="O176" s="521">
        <f t="shared" si="9"/>
        <v>1</v>
      </c>
      <c r="P176" s="565">
        <v>0</v>
      </c>
      <c r="Q176" s="589">
        <v>0</v>
      </c>
      <c r="R176" s="532"/>
      <c r="S176" s="533"/>
      <c r="T176" s="496"/>
      <c r="U176" s="534"/>
      <c r="V176" s="534"/>
      <c r="W176" s="534"/>
      <c r="X176" s="534"/>
      <c r="Y176" s="534"/>
      <c r="Z176" s="534"/>
      <c r="AA176" s="534"/>
      <c r="AB176" s="534"/>
      <c r="AC176" s="534"/>
      <c r="AD176" s="534"/>
      <c r="AE176" s="534"/>
      <c r="AF176" s="534"/>
      <c r="AG176" s="534"/>
      <c r="AH176" s="534"/>
      <c r="AI176" s="534"/>
      <c r="AJ176" s="534"/>
      <c r="AK176" s="534"/>
      <c r="AL176" s="534"/>
      <c r="AM176" s="534"/>
      <c r="AN176" s="534"/>
      <c r="AO176" s="534"/>
      <c r="AP176" s="534"/>
      <c r="AQ176" s="534"/>
      <c r="AR176" s="534"/>
      <c r="AS176" s="534"/>
      <c r="AT176" s="534"/>
      <c r="AU176" s="534"/>
      <c r="AV176" s="534"/>
      <c r="AW176" s="534"/>
      <c r="AX176" s="534"/>
      <c r="AY176" s="534"/>
      <c r="AZ176" s="534"/>
      <c r="BA176" s="534"/>
      <c r="BB176" s="534"/>
      <c r="BC176" s="534"/>
      <c r="BD176" s="534"/>
      <c r="BE176" s="534"/>
      <c r="BF176" s="534"/>
      <c r="BG176" s="534"/>
      <c r="BH176" s="534"/>
      <c r="BI176" s="534"/>
      <c r="BJ176" s="534"/>
      <c r="BK176" s="534"/>
      <c r="BL176" s="534"/>
      <c r="BM176" s="534"/>
      <c r="BN176" s="534"/>
      <c r="BO176" s="534"/>
      <c r="BP176" s="534"/>
      <c r="BQ176" s="610"/>
    </row>
    <row r="177" spans="1:69" s="611" customFormat="1" ht="12.75" outlineLevel="1">
      <c r="A177" s="522" t="s">
        <v>315</v>
      </c>
      <c r="B177" s="562" t="s">
        <v>15</v>
      </c>
      <c r="C177" s="563" t="s">
        <v>159</v>
      </c>
      <c r="D177" s="497" t="s">
        <v>454</v>
      </c>
      <c r="E177" s="616"/>
      <c r="F177" s="618">
        <v>1</v>
      </c>
      <c r="G177" s="523">
        <v>1</v>
      </c>
      <c r="H177" s="535">
        <v>0.37</v>
      </c>
      <c r="I177" s="539">
        <v>0.37</v>
      </c>
      <c r="J177" s="525">
        <f t="shared" si="10"/>
        <v>1</v>
      </c>
      <c r="K177" s="515">
        <v>1</v>
      </c>
      <c r="L177" s="536">
        <v>1</v>
      </c>
      <c r="M177" s="537">
        <v>1</v>
      </c>
      <c r="N177" s="538">
        <v>1</v>
      </c>
      <c r="O177" s="521">
        <f t="shared" si="9"/>
        <v>1</v>
      </c>
      <c r="P177" s="565">
        <v>0</v>
      </c>
      <c r="Q177" s="589">
        <v>0</v>
      </c>
      <c r="R177" s="532"/>
      <c r="S177" s="533"/>
      <c r="T177" s="496"/>
      <c r="U177" s="534"/>
      <c r="V177" s="534"/>
      <c r="W177" s="534"/>
      <c r="X177" s="534"/>
      <c r="Y177" s="534"/>
      <c r="Z177" s="534"/>
      <c r="AA177" s="534"/>
      <c r="AB177" s="534"/>
      <c r="AC177" s="534"/>
      <c r="AD177" s="534"/>
      <c r="AE177" s="534"/>
      <c r="AF177" s="534"/>
      <c r="AG177" s="534"/>
      <c r="AH177" s="534"/>
      <c r="AI177" s="534"/>
      <c r="AJ177" s="534"/>
      <c r="AK177" s="534"/>
      <c r="AL177" s="534"/>
      <c r="AM177" s="534"/>
      <c r="AN177" s="534"/>
      <c r="AO177" s="534"/>
      <c r="AP177" s="534"/>
      <c r="AQ177" s="534"/>
      <c r="AR177" s="534"/>
      <c r="AS177" s="534"/>
      <c r="AT177" s="534"/>
      <c r="AU177" s="534"/>
      <c r="AV177" s="534"/>
      <c r="AW177" s="534"/>
      <c r="AX177" s="534"/>
      <c r="AY177" s="534"/>
      <c r="AZ177" s="534"/>
      <c r="BA177" s="534"/>
      <c r="BB177" s="534"/>
      <c r="BC177" s="534"/>
      <c r="BD177" s="534"/>
      <c r="BE177" s="534"/>
      <c r="BF177" s="534"/>
      <c r="BG177" s="534"/>
      <c r="BH177" s="534"/>
      <c r="BI177" s="534"/>
      <c r="BJ177" s="534"/>
      <c r="BK177" s="534"/>
      <c r="BL177" s="534"/>
      <c r="BM177" s="534"/>
      <c r="BN177" s="534"/>
      <c r="BO177" s="534"/>
      <c r="BP177" s="534"/>
      <c r="BQ177" s="610"/>
    </row>
    <row r="178" spans="1:69" s="611" customFormat="1" ht="12.75" outlineLevel="1">
      <c r="A178" s="522" t="s">
        <v>315</v>
      </c>
      <c r="B178" s="562" t="s">
        <v>15</v>
      </c>
      <c r="C178" s="563" t="s">
        <v>159</v>
      </c>
      <c r="D178" s="497" t="s">
        <v>455</v>
      </c>
      <c r="E178" s="616"/>
      <c r="F178" s="618">
        <v>1</v>
      </c>
      <c r="G178" s="523">
        <v>1</v>
      </c>
      <c r="H178" s="535">
        <v>0.17</v>
      </c>
      <c r="I178" s="539">
        <v>0.17</v>
      </c>
      <c r="J178" s="525">
        <f t="shared" si="10"/>
        <v>1</v>
      </c>
      <c r="K178" s="515">
        <v>1</v>
      </c>
      <c r="L178" s="536">
        <v>1</v>
      </c>
      <c r="M178" s="537">
        <v>1</v>
      </c>
      <c r="N178" s="538">
        <v>1</v>
      </c>
      <c r="O178" s="521">
        <f t="shared" si="9"/>
        <v>1</v>
      </c>
      <c r="P178" s="565">
        <v>0</v>
      </c>
      <c r="Q178" s="589">
        <v>0</v>
      </c>
      <c r="R178" s="532"/>
      <c r="S178" s="533"/>
      <c r="T178" s="496"/>
      <c r="U178" s="534"/>
      <c r="V178" s="534"/>
      <c r="W178" s="534"/>
      <c r="X178" s="534"/>
      <c r="Y178" s="534"/>
      <c r="Z178" s="534"/>
      <c r="AA178" s="534"/>
      <c r="AB178" s="534"/>
      <c r="AC178" s="534"/>
      <c r="AD178" s="534"/>
      <c r="AE178" s="534"/>
      <c r="AF178" s="534"/>
      <c r="AG178" s="534"/>
      <c r="AH178" s="534"/>
      <c r="AI178" s="534"/>
      <c r="AJ178" s="534"/>
      <c r="AK178" s="534"/>
      <c r="AL178" s="534"/>
      <c r="AM178" s="534"/>
      <c r="AN178" s="534"/>
      <c r="AO178" s="534"/>
      <c r="AP178" s="534"/>
      <c r="AQ178" s="534"/>
      <c r="AR178" s="534"/>
      <c r="AS178" s="534"/>
      <c r="AT178" s="534"/>
      <c r="AU178" s="534"/>
      <c r="AV178" s="534"/>
      <c r="AW178" s="534"/>
      <c r="AX178" s="534"/>
      <c r="AY178" s="534"/>
      <c r="AZ178" s="534"/>
      <c r="BA178" s="534"/>
      <c r="BB178" s="534"/>
      <c r="BC178" s="534"/>
      <c r="BD178" s="534"/>
      <c r="BE178" s="534"/>
      <c r="BF178" s="534"/>
      <c r="BG178" s="534"/>
      <c r="BH178" s="534"/>
      <c r="BI178" s="534"/>
      <c r="BJ178" s="534"/>
      <c r="BK178" s="534"/>
      <c r="BL178" s="534"/>
      <c r="BM178" s="534"/>
      <c r="BN178" s="534"/>
      <c r="BO178" s="534"/>
      <c r="BP178" s="534"/>
      <c r="BQ178" s="610"/>
    </row>
    <row r="179" spans="1:69" s="611" customFormat="1" ht="12.75" outlineLevel="1">
      <c r="A179" s="522" t="s">
        <v>315</v>
      </c>
      <c r="B179" s="562" t="s">
        <v>15</v>
      </c>
      <c r="C179" s="563" t="s">
        <v>159</v>
      </c>
      <c r="D179" s="497" t="s">
        <v>456</v>
      </c>
      <c r="E179" s="616"/>
      <c r="F179" s="618">
        <v>1</v>
      </c>
      <c r="G179" s="523">
        <v>1</v>
      </c>
      <c r="H179" s="535">
        <v>0.02</v>
      </c>
      <c r="I179" s="539">
        <v>0.02</v>
      </c>
      <c r="J179" s="525">
        <f t="shared" si="10"/>
        <v>1</v>
      </c>
      <c r="K179" s="515">
        <v>1</v>
      </c>
      <c r="L179" s="536">
        <v>1</v>
      </c>
      <c r="M179" s="537">
        <v>1</v>
      </c>
      <c r="N179" s="538">
        <v>1</v>
      </c>
      <c r="O179" s="521">
        <f t="shared" si="9"/>
        <v>1</v>
      </c>
      <c r="P179" s="565">
        <v>0</v>
      </c>
      <c r="Q179" s="589">
        <v>0</v>
      </c>
      <c r="R179" s="532"/>
      <c r="S179" s="533"/>
      <c r="T179" s="496"/>
      <c r="U179" s="534"/>
      <c r="V179" s="534"/>
      <c r="W179" s="534"/>
      <c r="X179" s="534"/>
      <c r="Y179" s="534"/>
      <c r="Z179" s="534"/>
      <c r="AA179" s="534"/>
      <c r="AB179" s="534"/>
      <c r="AC179" s="534"/>
      <c r="AD179" s="534"/>
      <c r="AE179" s="534"/>
      <c r="AF179" s="534"/>
      <c r="AG179" s="534"/>
      <c r="AH179" s="534"/>
      <c r="AI179" s="534"/>
      <c r="AJ179" s="534"/>
      <c r="AK179" s="534"/>
      <c r="AL179" s="534"/>
      <c r="AM179" s="534"/>
      <c r="AN179" s="534"/>
      <c r="AO179" s="534"/>
      <c r="AP179" s="534"/>
      <c r="AQ179" s="534"/>
      <c r="AR179" s="534"/>
      <c r="AS179" s="534"/>
      <c r="AT179" s="534"/>
      <c r="AU179" s="534"/>
      <c r="AV179" s="534"/>
      <c r="AW179" s="534"/>
      <c r="AX179" s="534"/>
      <c r="AY179" s="534"/>
      <c r="AZ179" s="534"/>
      <c r="BA179" s="534"/>
      <c r="BB179" s="534"/>
      <c r="BC179" s="534"/>
      <c r="BD179" s="534"/>
      <c r="BE179" s="534"/>
      <c r="BF179" s="534"/>
      <c r="BG179" s="534"/>
      <c r="BH179" s="534"/>
      <c r="BI179" s="534"/>
      <c r="BJ179" s="534"/>
      <c r="BK179" s="534"/>
      <c r="BL179" s="534"/>
      <c r="BM179" s="534"/>
      <c r="BN179" s="534"/>
      <c r="BO179" s="534"/>
      <c r="BP179" s="534"/>
      <c r="BQ179" s="610"/>
    </row>
    <row r="180" spans="1:20" s="534" customFormat="1" ht="12.75" customHeight="1" outlineLevel="1">
      <c r="A180" s="566" t="s">
        <v>317</v>
      </c>
      <c r="B180" s="567" t="s">
        <v>15</v>
      </c>
      <c r="C180" s="568" t="s">
        <v>160</v>
      </c>
      <c r="D180" s="619" t="s">
        <v>382</v>
      </c>
      <c r="E180" s="620"/>
      <c r="F180" s="605">
        <v>1</v>
      </c>
      <c r="G180" s="605">
        <v>1</v>
      </c>
      <c r="H180" s="606">
        <v>111000</v>
      </c>
      <c r="I180" s="606">
        <v>111000</v>
      </c>
      <c r="J180" s="621">
        <f>IF(H180&gt;0,I180/H180,0)</f>
        <v>1</v>
      </c>
      <c r="K180" s="606">
        <v>1</v>
      </c>
      <c r="L180" s="607">
        <v>1</v>
      </c>
      <c r="M180" s="607">
        <v>1</v>
      </c>
      <c r="N180" s="607">
        <v>1</v>
      </c>
      <c r="O180" s="622">
        <f t="shared" si="9"/>
        <v>1</v>
      </c>
      <c r="P180" s="607">
        <v>0</v>
      </c>
      <c r="Q180" s="607">
        <v>0</v>
      </c>
      <c r="R180" s="579"/>
      <c r="S180" s="580"/>
      <c r="T180" s="580"/>
    </row>
    <row r="181" spans="1:20" s="534" customFormat="1" ht="25.5" outlineLevel="1">
      <c r="A181" s="526" t="s">
        <v>312</v>
      </c>
      <c r="B181" s="528" t="s">
        <v>15</v>
      </c>
      <c r="C181" s="563" t="s">
        <v>160</v>
      </c>
      <c r="D181" s="494" t="s">
        <v>318</v>
      </c>
      <c r="E181" s="502"/>
      <c r="F181" s="523">
        <v>1</v>
      </c>
      <c r="G181" s="523">
        <v>0</v>
      </c>
      <c r="H181" s="504">
        <v>1329</v>
      </c>
      <c r="I181" s="527">
        <v>1329</v>
      </c>
      <c r="J181" s="525">
        <f>IF(H181&gt;0,I181/H181,0)</f>
        <v>1</v>
      </c>
      <c r="K181" s="515">
        <v>0</v>
      </c>
      <c r="L181" s="592">
        <v>0</v>
      </c>
      <c r="M181" s="581">
        <v>0</v>
      </c>
      <c r="N181" s="593">
        <v>0</v>
      </c>
      <c r="O181" s="518">
        <f aca="true" t="shared" si="11" ref="O181:O212">IF(AND(M181=1,N181=1),1,0)</f>
        <v>0</v>
      </c>
      <c r="P181" s="509">
        <v>0</v>
      </c>
      <c r="Q181" s="510">
        <v>0</v>
      </c>
      <c r="R181" s="532"/>
      <c r="S181" s="533"/>
      <c r="T181" s="496"/>
    </row>
    <row r="182" spans="1:20" s="534" customFormat="1" ht="25.5" outlineLevel="1">
      <c r="A182" s="526" t="s">
        <v>312</v>
      </c>
      <c r="B182" s="528" t="s">
        <v>15</v>
      </c>
      <c r="C182" s="563" t="s">
        <v>160</v>
      </c>
      <c r="D182" s="494" t="s">
        <v>319</v>
      </c>
      <c r="E182" s="502"/>
      <c r="F182" s="523">
        <v>1</v>
      </c>
      <c r="G182" s="523">
        <v>0</v>
      </c>
      <c r="H182" s="504">
        <v>1329</v>
      </c>
      <c r="I182" s="527">
        <v>1329</v>
      </c>
      <c r="J182" s="525">
        <f>IF(H182&gt;0,I182/H182,0)</f>
        <v>1</v>
      </c>
      <c r="K182" s="515">
        <v>0</v>
      </c>
      <c r="L182" s="592">
        <v>0</v>
      </c>
      <c r="M182" s="581">
        <v>0</v>
      </c>
      <c r="N182" s="593">
        <v>0</v>
      </c>
      <c r="O182" s="518">
        <f t="shared" si="11"/>
        <v>0</v>
      </c>
      <c r="P182" s="509">
        <v>0</v>
      </c>
      <c r="Q182" s="510">
        <v>0</v>
      </c>
      <c r="R182" s="532"/>
      <c r="S182" s="533"/>
      <c r="T182" s="496"/>
    </row>
    <row r="183" spans="1:20" s="534" customFormat="1" ht="25.5" outlineLevel="1">
      <c r="A183" s="526" t="s">
        <v>312</v>
      </c>
      <c r="B183" s="528" t="s">
        <v>15</v>
      </c>
      <c r="C183" s="563" t="s">
        <v>160</v>
      </c>
      <c r="D183" s="494" t="s">
        <v>320</v>
      </c>
      <c r="E183" s="502"/>
      <c r="F183" s="523">
        <v>1</v>
      </c>
      <c r="G183" s="523">
        <v>0</v>
      </c>
      <c r="H183" s="504">
        <v>1329</v>
      </c>
      <c r="I183" s="527">
        <v>1329</v>
      </c>
      <c r="J183" s="525">
        <f>IF(H183&gt;0,I183/H183,0)</f>
        <v>1</v>
      </c>
      <c r="K183" s="515">
        <v>0</v>
      </c>
      <c r="L183" s="592">
        <v>0</v>
      </c>
      <c r="M183" s="581">
        <v>0</v>
      </c>
      <c r="N183" s="593">
        <v>0</v>
      </c>
      <c r="O183" s="518">
        <f t="shared" si="11"/>
        <v>0</v>
      </c>
      <c r="P183" s="509">
        <v>0</v>
      </c>
      <c r="Q183" s="510">
        <v>0</v>
      </c>
      <c r="R183" s="532"/>
      <c r="S183" s="533"/>
      <c r="T183" s="496"/>
    </row>
    <row r="184" spans="1:20" s="534" customFormat="1" ht="25.5" outlineLevel="1">
      <c r="A184" s="526" t="s">
        <v>312</v>
      </c>
      <c r="B184" s="528" t="s">
        <v>15</v>
      </c>
      <c r="C184" s="563" t="s">
        <v>160</v>
      </c>
      <c r="D184" s="494" t="s">
        <v>321</v>
      </c>
      <c r="E184" s="502"/>
      <c r="F184" s="523">
        <v>1</v>
      </c>
      <c r="G184" s="523">
        <v>0</v>
      </c>
      <c r="H184" s="504">
        <v>1329</v>
      </c>
      <c r="I184" s="527">
        <v>1329</v>
      </c>
      <c r="J184" s="525">
        <f>IF(H184&gt;0,I184/H184,0)</f>
        <v>1</v>
      </c>
      <c r="K184" s="515">
        <v>0</v>
      </c>
      <c r="L184" s="592">
        <v>0</v>
      </c>
      <c r="M184" s="581">
        <v>0</v>
      </c>
      <c r="N184" s="593">
        <v>0</v>
      </c>
      <c r="O184" s="521">
        <f t="shared" si="11"/>
        <v>0</v>
      </c>
      <c r="P184" s="509">
        <v>0</v>
      </c>
      <c r="Q184" s="510">
        <v>0</v>
      </c>
      <c r="R184" s="532"/>
      <c r="S184" s="533"/>
      <c r="T184" s="496"/>
    </row>
    <row r="185" spans="1:20" s="534" customFormat="1" ht="12.75" outlineLevel="1">
      <c r="A185" s="522" t="s">
        <v>315</v>
      </c>
      <c r="B185" s="562" t="s">
        <v>15</v>
      </c>
      <c r="C185" s="563" t="s">
        <v>160</v>
      </c>
      <c r="D185" s="495" t="s">
        <v>433</v>
      </c>
      <c r="E185" s="502"/>
      <c r="F185" s="523">
        <v>1</v>
      </c>
      <c r="G185" s="523">
        <v>1</v>
      </c>
      <c r="H185" s="535">
        <v>0.35</v>
      </c>
      <c r="I185" s="535">
        <v>0.35</v>
      </c>
      <c r="J185" s="525">
        <f aca="true" t="shared" si="12" ref="J185:J212">IF(H185&gt;0,I185/H185,0)</f>
        <v>1</v>
      </c>
      <c r="K185" s="515">
        <v>1</v>
      </c>
      <c r="L185" s="536">
        <v>1</v>
      </c>
      <c r="M185" s="537">
        <v>1</v>
      </c>
      <c r="N185" s="538">
        <v>1</v>
      </c>
      <c r="O185" s="521">
        <f t="shared" si="11"/>
        <v>1</v>
      </c>
      <c r="P185" s="509">
        <v>0</v>
      </c>
      <c r="Q185" s="510">
        <v>0</v>
      </c>
      <c r="R185" s="532"/>
      <c r="S185" s="533"/>
      <c r="T185" s="496"/>
    </row>
    <row r="186" spans="1:20" s="534" customFormat="1" ht="12.75" outlineLevel="1">
      <c r="A186" s="522" t="s">
        <v>315</v>
      </c>
      <c r="B186" s="562" t="s">
        <v>15</v>
      </c>
      <c r="C186" s="563" t="s">
        <v>160</v>
      </c>
      <c r="D186" s="495" t="s">
        <v>434</v>
      </c>
      <c r="E186" s="502"/>
      <c r="F186" s="523">
        <v>1</v>
      </c>
      <c r="G186" s="523">
        <v>1</v>
      </c>
      <c r="H186" s="535">
        <v>2.16</v>
      </c>
      <c r="I186" s="535">
        <v>2.16</v>
      </c>
      <c r="J186" s="525">
        <f t="shared" si="12"/>
        <v>1</v>
      </c>
      <c r="K186" s="515">
        <v>1</v>
      </c>
      <c r="L186" s="536">
        <v>1</v>
      </c>
      <c r="M186" s="537">
        <v>1</v>
      </c>
      <c r="N186" s="538">
        <v>1</v>
      </c>
      <c r="O186" s="521">
        <f t="shared" si="11"/>
        <v>1</v>
      </c>
      <c r="P186" s="509">
        <v>0</v>
      </c>
      <c r="Q186" s="510">
        <v>0</v>
      </c>
      <c r="R186" s="532"/>
      <c r="S186" s="533"/>
      <c r="T186" s="496"/>
    </row>
    <row r="187" spans="1:20" s="534" customFormat="1" ht="12.75" outlineLevel="1">
      <c r="A187" s="522" t="s">
        <v>315</v>
      </c>
      <c r="B187" s="562" t="s">
        <v>15</v>
      </c>
      <c r="C187" s="563" t="s">
        <v>160</v>
      </c>
      <c r="D187" s="495" t="s">
        <v>435</v>
      </c>
      <c r="E187" s="502"/>
      <c r="F187" s="523">
        <v>1</v>
      </c>
      <c r="G187" s="523">
        <v>1</v>
      </c>
      <c r="H187" s="535">
        <v>0.13</v>
      </c>
      <c r="I187" s="539">
        <v>0.13</v>
      </c>
      <c r="J187" s="525">
        <f t="shared" si="12"/>
        <v>1</v>
      </c>
      <c r="K187" s="515">
        <v>1</v>
      </c>
      <c r="L187" s="536">
        <v>1</v>
      </c>
      <c r="M187" s="537">
        <v>1</v>
      </c>
      <c r="N187" s="538">
        <v>1</v>
      </c>
      <c r="O187" s="521">
        <f t="shared" si="11"/>
        <v>1</v>
      </c>
      <c r="P187" s="509">
        <v>0</v>
      </c>
      <c r="Q187" s="510">
        <v>0</v>
      </c>
      <c r="R187" s="532"/>
      <c r="S187" s="533"/>
      <c r="T187" s="496"/>
    </row>
    <row r="188" spans="1:20" s="534" customFormat="1" ht="12.75" outlineLevel="1">
      <c r="A188" s="522" t="s">
        <v>315</v>
      </c>
      <c r="B188" s="562" t="s">
        <v>15</v>
      </c>
      <c r="C188" s="563" t="s">
        <v>160</v>
      </c>
      <c r="D188" s="495" t="s">
        <v>436</v>
      </c>
      <c r="E188" s="502"/>
      <c r="F188" s="523">
        <v>1</v>
      </c>
      <c r="G188" s="523">
        <v>1</v>
      </c>
      <c r="H188" s="535">
        <v>0.01</v>
      </c>
      <c r="I188" s="539">
        <v>0.01</v>
      </c>
      <c r="J188" s="525">
        <f t="shared" si="12"/>
        <v>1</v>
      </c>
      <c r="K188" s="515">
        <v>1</v>
      </c>
      <c r="L188" s="536">
        <v>1</v>
      </c>
      <c r="M188" s="537">
        <v>1</v>
      </c>
      <c r="N188" s="538">
        <v>1</v>
      </c>
      <c r="O188" s="521">
        <f t="shared" si="11"/>
        <v>1</v>
      </c>
      <c r="P188" s="509">
        <v>0</v>
      </c>
      <c r="Q188" s="510">
        <v>0</v>
      </c>
      <c r="R188" s="532"/>
      <c r="S188" s="533"/>
      <c r="T188" s="496"/>
    </row>
    <row r="189" spans="1:20" s="534" customFormat="1" ht="12.75" outlineLevel="1">
      <c r="A189" s="522" t="s">
        <v>315</v>
      </c>
      <c r="B189" s="562" t="s">
        <v>15</v>
      </c>
      <c r="C189" s="563" t="s">
        <v>160</v>
      </c>
      <c r="D189" s="495" t="s">
        <v>316</v>
      </c>
      <c r="E189" s="502"/>
      <c r="F189" s="523">
        <v>1</v>
      </c>
      <c r="G189" s="523">
        <v>1</v>
      </c>
      <c r="H189" s="535">
        <v>0.09</v>
      </c>
      <c r="I189" s="539">
        <v>0.09</v>
      </c>
      <c r="J189" s="525">
        <f t="shared" si="12"/>
        <v>1</v>
      </c>
      <c r="K189" s="515">
        <v>1</v>
      </c>
      <c r="L189" s="536">
        <v>1</v>
      </c>
      <c r="M189" s="537">
        <v>1</v>
      </c>
      <c r="N189" s="538">
        <v>1</v>
      </c>
      <c r="O189" s="521">
        <f t="shared" si="11"/>
        <v>1</v>
      </c>
      <c r="P189" s="509">
        <v>0</v>
      </c>
      <c r="Q189" s="510">
        <v>0</v>
      </c>
      <c r="R189" s="532"/>
      <c r="S189" s="533"/>
      <c r="T189" s="496"/>
    </row>
    <row r="190" spans="1:20" s="534" customFormat="1" ht="12.75" outlineLevel="1">
      <c r="A190" s="522" t="s">
        <v>315</v>
      </c>
      <c r="B190" s="562" t="s">
        <v>15</v>
      </c>
      <c r="C190" s="563" t="s">
        <v>160</v>
      </c>
      <c r="D190" s="495" t="s">
        <v>437</v>
      </c>
      <c r="E190" s="502"/>
      <c r="F190" s="523">
        <v>1</v>
      </c>
      <c r="G190" s="523">
        <v>1</v>
      </c>
      <c r="H190" s="535">
        <v>0.38</v>
      </c>
      <c r="I190" s="539">
        <v>0.38</v>
      </c>
      <c r="J190" s="525">
        <f t="shared" si="12"/>
        <v>1</v>
      </c>
      <c r="K190" s="515">
        <v>1</v>
      </c>
      <c r="L190" s="536">
        <v>1</v>
      </c>
      <c r="M190" s="537">
        <v>1</v>
      </c>
      <c r="N190" s="538">
        <v>1</v>
      </c>
      <c r="O190" s="521">
        <f t="shared" si="11"/>
        <v>1</v>
      </c>
      <c r="P190" s="509">
        <v>0</v>
      </c>
      <c r="Q190" s="510">
        <v>0</v>
      </c>
      <c r="R190" s="532"/>
      <c r="S190" s="533"/>
      <c r="T190" s="496"/>
    </row>
    <row r="191" spans="1:20" s="534" customFormat="1" ht="12.75" outlineLevel="1">
      <c r="A191" s="522" t="s">
        <v>315</v>
      </c>
      <c r="B191" s="562" t="s">
        <v>15</v>
      </c>
      <c r="C191" s="563" t="s">
        <v>160</v>
      </c>
      <c r="D191" s="495" t="s">
        <v>438</v>
      </c>
      <c r="E191" s="502"/>
      <c r="F191" s="523">
        <v>1</v>
      </c>
      <c r="G191" s="523">
        <v>1</v>
      </c>
      <c r="H191" s="535">
        <v>0.02</v>
      </c>
      <c r="I191" s="539">
        <v>0.02</v>
      </c>
      <c r="J191" s="525">
        <f t="shared" si="12"/>
        <v>1</v>
      </c>
      <c r="K191" s="515">
        <v>1</v>
      </c>
      <c r="L191" s="536">
        <v>1</v>
      </c>
      <c r="M191" s="537">
        <v>1</v>
      </c>
      <c r="N191" s="538">
        <v>1</v>
      </c>
      <c r="O191" s="521">
        <f t="shared" si="11"/>
        <v>1</v>
      </c>
      <c r="P191" s="509">
        <v>0</v>
      </c>
      <c r="Q191" s="510">
        <v>0</v>
      </c>
      <c r="R191" s="532"/>
      <c r="S191" s="533"/>
      <c r="T191" s="496"/>
    </row>
    <row r="192" spans="1:20" s="534" customFormat="1" ht="12.75" outlineLevel="1">
      <c r="A192" s="522" t="s">
        <v>315</v>
      </c>
      <c r="B192" s="562" t="s">
        <v>15</v>
      </c>
      <c r="C192" s="563" t="s">
        <v>160</v>
      </c>
      <c r="D192" s="495" t="s">
        <v>439</v>
      </c>
      <c r="E192" s="502"/>
      <c r="F192" s="523">
        <v>1</v>
      </c>
      <c r="G192" s="523">
        <v>1</v>
      </c>
      <c r="H192" s="535">
        <v>0.01</v>
      </c>
      <c r="I192" s="539">
        <v>0.01</v>
      </c>
      <c r="J192" s="525">
        <f t="shared" si="12"/>
        <v>1</v>
      </c>
      <c r="K192" s="515">
        <v>1</v>
      </c>
      <c r="L192" s="536">
        <v>1</v>
      </c>
      <c r="M192" s="537">
        <v>1</v>
      </c>
      <c r="N192" s="538">
        <v>1</v>
      </c>
      <c r="O192" s="521">
        <f t="shared" si="11"/>
        <v>1</v>
      </c>
      <c r="P192" s="509">
        <v>0</v>
      </c>
      <c r="Q192" s="510">
        <v>0</v>
      </c>
      <c r="R192" s="532"/>
      <c r="S192" s="533"/>
      <c r="T192" s="496"/>
    </row>
    <row r="193" spans="1:20" s="534" customFormat="1" ht="12.75" outlineLevel="1">
      <c r="A193" s="522" t="s">
        <v>315</v>
      </c>
      <c r="B193" s="562" t="s">
        <v>15</v>
      </c>
      <c r="C193" s="563" t="s">
        <v>160</v>
      </c>
      <c r="D193" s="495" t="s">
        <v>440</v>
      </c>
      <c r="E193" s="502"/>
      <c r="F193" s="523">
        <v>1</v>
      </c>
      <c r="G193" s="523">
        <v>1</v>
      </c>
      <c r="H193" s="535">
        <v>0.31</v>
      </c>
      <c r="I193" s="539">
        <v>0.31</v>
      </c>
      <c r="J193" s="525">
        <f t="shared" si="12"/>
        <v>1</v>
      </c>
      <c r="K193" s="515">
        <v>1</v>
      </c>
      <c r="L193" s="536">
        <v>1</v>
      </c>
      <c r="M193" s="537">
        <v>1</v>
      </c>
      <c r="N193" s="538">
        <v>1</v>
      </c>
      <c r="O193" s="521">
        <f t="shared" si="11"/>
        <v>1</v>
      </c>
      <c r="P193" s="509">
        <v>0</v>
      </c>
      <c r="Q193" s="510">
        <v>0</v>
      </c>
      <c r="R193" s="532"/>
      <c r="S193" s="533"/>
      <c r="T193" s="496"/>
    </row>
    <row r="194" spans="1:20" s="534" customFormat="1" ht="12.75" outlineLevel="1">
      <c r="A194" s="522" t="s">
        <v>315</v>
      </c>
      <c r="B194" s="562" t="s">
        <v>15</v>
      </c>
      <c r="C194" s="563" t="s">
        <v>160</v>
      </c>
      <c r="D194" s="495" t="s">
        <v>441</v>
      </c>
      <c r="E194" s="502"/>
      <c r="F194" s="523">
        <v>1</v>
      </c>
      <c r="G194" s="523">
        <v>1</v>
      </c>
      <c r="H194" s="535">
        <v>0.44</v>
      </c>
      <c r="I194" s="539">
        <v>0.44</v>
      </c>
      <c r="J194" s="525">
        <f t="shared" si="12"/>
        <v>1</v>
      </c>
      <c r="K194" s="515">
        <v>1</v>
      </c>
      <c r="L194" s="536">
        <v>1</v>
      </c>
      <c r="M194" s="537">
        <v>1</v>
      </c>
      <c r="N194" s="538">
        <v>1</v>
      </c>
      <c r="O194" s="521">
        <f t="shared" si="11"/>
        <v>1</v>
      </c>
      <c r="P194" s="509">
        <v>0</v>
      </c>
      <c r="Q194" s="510">
        <v>0</v>
      </c>
      <c r="R194" s="532"/>
      <c r="S194" s="533"/>
      <c r="T194" s="496"/>
    </row>
    <row r="195" spans="1:20" s="534" customFormat="1" ht="12.75" outlineLevel="1">
      <c r="A195" s="522" t="s">
        <v>315</v>
      </c>
      <c r="B195" s="562" t="s">
        <v>15</v>
      </c>
      <c r="C195" s="563" t="s">
        <v>160</v>
      </c>
      <c r="D195" s="495" t="s">
        <v>442</v>
      </c>
      <c r="E195" s="502"/>
      <c r="F195" s="523">
        <v>1</v>
      </c>
      <c r="G195" s="523">
        <v>1</v>
      </c>
      <c r="H195" s="535">
        <v>0.49</v>
      </c>
      <c r="I195" s="539">
        <v>0.49</v>
      </c>
      <c r="J195" s="525">
        <f t="shared" si="12"/>
        <v>1</v>
      </c>
      <c r="K195" s="515">
        <v>1</v>
      </c>
      <c r="L195" s="536">
        <v>1</v>
      </c>
      <c r="M195" s="537">
        <v>1</v>
      </c>
      <c r="N195" s="538">
        <v>1</v>
      </c>
      <c r="O195" s="521">
        <f t="shared" si="11"/>
        <v>1</v>
      </c>
      <c r="P195" s="509">
        <v>0</v>
      </c>
      <c r="Q195" s="510">
        <v>0</v>
      </c>
      <c r="R195" s="532"/>
      <c r="S195" s="533"/>
      <c r="T195" s="496"/>
    </row>
    <row r="196" spans="1:20" s="534" customFormat="1" ht="12.75" outlineLevel="1">
      <c r="A196" s="522" t="s">
        <v>315</v>
      </c>
      <c r="B196" s="562" t="s">
        <v>15</v>
      </c>
      <c r="C196" s="563" t="s">
        <v>160</v>
      </c>
      <c r="D196" s="495" t="s">
        <v>443</v>
      </c>
      <c r="E196" s="502"/>
      <c r="F196" s="523">
        <v>1</v>
      </c>
      <c r="G196" s="523">
        <v>1</v>
      </c>
      <c r="H196" s="535">
        <v>0.09</v>
      </c>
      <c r="I196" s="539">
        <v>0.09</v>
      </c>
      <c r="J196" s="525">
        <f t="shared" si="12"/>
        <v>1</v>
      </c>
      <c r="K196" s="515">
        <v>1</v>
      </c>
      <c r="L196" s="536">
        <v>1</v>
      </c>
      <c r="M196" s="537">
        <v>1</v>
      </c>
      <c r="N196" s="538">
        <v>1</v>
      </c>
      <c r="O196" s="521">
        <f t="shared" si="11"/>
        <v>1</v>
      </c>
      <c r="P196" s="509">
        <v>0</v>
      </c>
      <c r="Q196" s="510">
        <v>0</v>
      </c>
      <c r="R196" s="532"/>
      <c r="S196" s="533"/>
      <c r="T196" s="496"/>
    </row>
    <row r="197" spans="1:20" s="534" customFormat="1" ht="12.75" outlineLevel="1">
      <c r="A197" s="522" t="s">
        <v>315</v>
      </c>
      <c r="B197" s="562" t="s">
        <v>15</v>
      </c>
      <c r="C197" s="563" t="s">
        <v>160</v>
      </c>
      <c r="D197" s="495" t="s">
        <v>444</v>
      </c>
      <c r="E197" s="502"/>
      <c r="F197" s="523">
        <v>1</v>
      </c>
      <c r="G197" s="523">
        <v>1</v>
      </c>
      <c r="H197" s="535">
        <v>0.87</v>
      </c>
      <c r="I197" s="539">
        <v>0.87</v>
      </c>
      <c r="J197" s="525">
        <f t="shared" si="12"/>
        <v>1</v>
      </c>
      <c r="K197" s="515">
        <v>1</v>
      </c>
      <c r="L197" s="536">
        <v>1</v>
      </c>
      <c r="M197" s="537">
        <v>1</v>
      </c>
      <c r="N197" s="538">
        <v>1</v>
      </c>
      <c r="O197" s="521">
        <f t="shared" si="11"/>
        <v>1</v>
      </c>
      <c r="P197" s="509">
        <v>0</v>
      </c>
      <c r="Q197" s="510">
        <v>0</v>
      </c>
      <c r="R197" s="532"/>
      <c r="S197" s="533"/>
      <c r="T197" s="496"/>
    </row>
    <row r="198" spans="1:20" s="534" customFormat="1" ht="12.75" outlineLevel="1">
      <c r="A198" s="522" t="s">
        <v>315</v>
      </c>
      <c r="B198" s="562" t="s">
        <v>15</v>
      </c>
      <c r="C198" s="563" t="s">
        <v>160</v>
      </c>
      <c r="D198" s="495" t="s">
        <v>445</v>
      </c>
      <c r="E198" s="502"/>
      <c r="F198" s="523">
        <v>1</v>
      </c>
      <c r="G198" s="523">
        <v>1</v>
      </c>
      <c r="H198" s="535">
        <v>0.02</v>
      </c>
      <c r="I198" s="539">
        <v>0.02</v>
      </c>
      <c r="J198" s="525">
        <f t="shared" si="12"/>
        <v>1</v>
      </c>
      <c r="K198" s="515">
        <v>1</v>
      </c>
      <c r="L198" s="536">
        <v>1</v>
      </c>
      <c r="M198" s="537">
        <v>1</v>
      </c>
      <c r="N198" s="538">
        <v>1</v>
      </c>
      <c r="O198" s="521">
        <f t="shared" si="11"/>
        <v>1</v>
      </c>
      <c r="P198" s="509">
        <v>0</v>
      </c>
      <c r="Q198" s="510">
        <v>0</v>
      </c>
      <c r="R198" s="532"/>
      <c r="S198" s="533"/>
      <c r="T198" s="496"/>
    </row>
    <row r="199" spans="1:20" s="534" customFormat="1" ht="12.75" outlineLevel="1">
      <c r="A199" s="522" t="s">
        <v>315</v>
      </c>
      <c r="B199" s="562" t="s">
        <v>15</v>
      </c>
      <c r="C199" s="563" t="s">
        <v>160</v>
      </c>
      <c r="D199" s="495" t="s">
        <v>531</v>
      </c>
      <c r="E199" s="502"/>
      <c r="F199" s="523">
        <v>1</v>
      </c>
      <c r="G199" s="523">
        <v>1</v>
      </c>
      <c r="H199" s="535">
        <v>0.33</v>
      </c>
      <c r="I199" s="539">
        <v>0.33</v>
      </c>
      <c r="J199" s="525">
        <f t="shared" si="12"/>
        <v>1</v>
      </c>
      <c r="K199" s="515">
        <v>1</v>
      </c>
      <c r="L199" s="536">
        <v>1</v>
      </c>
      <c r="M199" s="537">
        <v>1</v>
      </c>
      <c r="N199" s="538">
        <v>1</v>
      </c>
      <c r="O199" s="521">
        <v>1</v>
      </c>
      <c r="P199" s="509">
        <v>0</v>
      </c>
      <c r="Q199" s="510">
        <v>0</v>
      </c>
      <c r="R199" s="532"/>
      <c r="S199" s="533"/>
      <c r="T199" s="496"/>
    </row>
    <row r="200" spans="1:20" s="534" customFormat="1" ht="12.75" outlineLevel="1">
      <c r="A200" s="522" t="s">
        <v>315</v>
      </c>
      <c r="B200" s="562" t="s">
        <v>15</v>
      </c>
      <c r="C200" s="563" t="s">
        <v>160</v>
      </c>
      <c r="D200" s="495" t="s">
        <v>532</v>
      </c>
      <c r="E200" s="502"/>
      <c r="F200" s="523">
        <v>1</v>
      </c>
      <c r="G200" s="523">
        <v>1</v>
      </c>
      <c r="H200" s="535">
        <v>0.36</v>
      </c>
      <c r="I200" s="539">
        <v>0.36</v>
      </c>
      <c r="J200" s="525">
        <f t="shared" si="12"/>
        <v>1</v>
      </c>
      <c r="K200" s="515">
        <v>1</v>
      </c>
      <c r="L200" s="536">
        <v>1</v>
      </c>
      <c r="M200" s="537">
        <v>1</v>
      </c>
      <c r="N200" s="538">
        <v>1</v>
      </c>
      <c r="O200" s="521">
        <v>1</v>
      </c>
      <c r="P200" s="509">
        <v>0</v>
      </c>
      <c r="Q200" s="510">
        <v>0</v>
      </c>
      <c r="R200" s="532"/>
      <c r="S200" s="533"/>
      <c r="T200" s="496"/>
    </row>
    <row r="201" spans="1:20" s="534" customFormat="1" ht="12.75" outlineLevel="1">
      <c r="A201" s="522" t="s">
        <v>315</v>
      </c>
      <c r="B201" s="562" t="s">
        <v>15</v>
      </c>
      <c r="C201" s="563" t="s">
        <v>160</v>
      </c>
      <c r="D201" s="495" t="s">
        <v>533</v>
      </c>
      <c r="E201" s="502"/>
      <c r="F201" s="523">
        <v>1</v>
      </c>
      <c r="G201" s="523">
        <v>1</v>
      </c>
      <c r="H201" s="535">
        <v>0.14</v>
      </c>
      <c r="I201" s="539">
        <v>0.14</v>
      </c>
      <c r="J201" s="525">
        <f t="shared" si="12"/>
        <v>1</v>
      </c>
      <c r="K201" s="515">
        <v>1</v>
      </c>
      <c r="L201" s="536">
        <v>1</v>
      </c>
      <c r="M201" s="537">
        <v>1</v>
      </c>
      <c r="N201" s="538">
        <v>1</v>
      </c>
      <c r="O201" s="521">
        <v>1</v>
      </c>
      <c r="P201" s="509">
        <v>0</v>
      </c>
      <c r="Q201" s="510">
        <v>0</v>
      </c>
      <c r="R201" s="532"/>
      <c r="S201" s="533"/>
      <c r="T201" s="496"/>
    </row>
    <row r="202" spans="1:20" s="534" customFormat="1" ht="12.75" outlineLevel="1">
      <c r="A202" s="522" t="s">
        <v>315</v>
      </c>
      <c r="B202" s="562" t="s">
        <v>15</v>
      </c>
      <c r="C202" s="563" t="s">
        <v>160</v>
      </c>
      <c r="D202" s="495" t="s">
        <v>446</v>
      </c>
      <c r="E202" s="502"/>
      <c r="F202" s="523">
        <v>1</v>
      </c>
      <c r="G202" s="523">
        <v>1</v>
      </c>
      <c r="H202" s="535">
        <v>0.12</v>
      </c>
      <c r="I202" s="539">
        <v>0.12</v>
      </c>
      <c r="J202" s="525">
        <f t="shared" si="12"/>
        <v>1</v>
      </c>
      <c r="K202" s="515">
        <v>1</v>
      </c>
      <c r="L202" s="536">
        <v>1</v>
      </c>
      <c r="M202" s="537">
        <v>1</v>
      </c>
      <c r="N202" s="538">
        <v>1</v>
      </c>
      <c r="O202" s="521">
        <f t="shared" si="11"/>
        <v>1</v>
      </c>
      <c r="P202" s="509">
        <v>0</v>
      </c>
      <c r="Q202" s="510">
        <v>0</v>
      </c>
      <c r="R202" s="532"/>
      <c r="S202" s="533"/>
      <c r="T202" s="496"/>
    </row>
    <row r="203" spans="1:20" s="534" customFormat="1" ht="12.75" outlineLevel="1">
      <c r="A203" s="522" t="s">
        <v>315</v>
      </c>
      <c r="B203" s="562" t="s">
        <v>15</v>
      </c>
      <c r="C203" s="563" t="s">
        <v>160</v>
      </c>
      <c r="D203" s="495" t="s">
        <v>447</v>
      </c>
      <c r="E203" s="502"/>
      <c r="F203" s="523">
        <v>1</v>
      </c>
      <c r="G203" s="523">
        <v>1</v>
      </c>
      <c r="H203" s="535">
        <v>0.01</v>
      </c>
      <c r="I203" s="539">
        <v>0.01</v>
      </c>
      <c r="J203" s="525">
        <f t="shared" si="12"/>
        <v>1</v>
      </c>
      <c r="K203" s="515">
        <v>1</v>
      </c>
      <c r="L203" s="536">
        <v>1</v>
      </c>
      <c r="M203" s="537">
        <v>1</v>
      </c>
      <c r="N203" s="538">
        <v>1</v>
      </c>
      <c r="O203" s="521">
        <f t="shared" si="11"/>
        <v>1</v>
      </c>
      <c r="P203" s="509">
        <v>0</v>
      </c>
      <c r="Q203" s="510">
        <v>0</v>
      </c>
      <c r="R203" s="532"/>
      <c r="S203" s="533"/>
      <c r="T203" s="496"/>
    </row>
    <row r="204" spans="1:20" s="534" customFormat="1" ht="12.75" outlineLevel="1">
      <c r="A204" s="522" t="s">
        <v>315</v>
      </c>
      <c r="B204" s="562" t="s">
        <v>15</v>
      </c>
      <c r="C204" s="563" t="s">
        <v>160</v>
      </c>
      <c r="D204" s="495" t="s">
        <v>448</v>
      </c>
      <c r="E204" s="502"/>
      <c r="F204" s="523">
        <v>1</v>
      </c>
      <c r="G204" s="523">
        <v>1</v>
      </c>
      <c r="H204" s="535">
        <v>0.02</v>
      </c>
      <c r="I204" s="539">
        <v>0.02</v>
      </c>
      <c r="J204" s="525">
        <f t="shared" si="12"/>
        <v>1</v>
      </c>
      <c r="K204" s="515">
        <v>1</v>
      </c>
      <c r="L204" s="536">
        <v>1</v>
      </c>
      <c r="M204" s="537">
        <v>1</v>
      </c>
      <c r="N204" s="538">
        <v>1</v>
      </c>
      <c r="O204" s="521">
        <f t="shared" si="11"/>
        <v>1</v>
      </c>
      <c r="P204" s="509">
        <v>0</v>
      </c>
      <c r="Q204" s="510">
        <v>0</v>
      </c>
      <c r="R204" s="532"/>
      <c r="S204" s="533"/>
      <c r="T204" s="496"/>
    </row>
    <row r="205" spans="1:20" s="534" customFormat="1" ht="12.75" outlineLevel="1">
      <c r="A205" s="522" t="s">
        <v>315</v>
      </c>
      <c r="B205" s="562" t="s">
        <v>15</v>
      </c>
      <c r="C205" s="563" t="s">
        <v>160</v>
      </c>
      <c r="D205" s="495" t="s">
        <v>449</v>
      </c>
      <c r="E205" s="502"/>
      <c r="F205" s="523">
        <v>1</v>
      </c>
      <c r="G205" s="523">
        <v>1</v>
      </c>
      <c r="H205" s="535">
        <v>0.03</v>
      </c>
      <c r="I205" s="539">
        <v>0.03</v>
      </c>
      <c r="J205" s="525">
        <f t="shared" si="12"/>
        <v>1</v>
      </c>
      <c r="K205" s="515">
        <v>1</v>
      </c>
      <c r="L205" s="536">
        <v>1</v>
      </c>
      <c r="M205" s="537">
        <v>1</v>
      </c>
      <c r="N205" s="538">
        <v>1</v>
      </c>
      <c r="O205" s="521">
        <f t="shared" si="11"/>
        <v>1</v>
      </c>
      <c r="P205" s="509">
        <v>0</v>
      </c>
      <c r="Q205" s="510">
        <v>0</v>
      </c>
      <c r="R205" s="532"/>
      <c r="S205" s="533"/>
      <c r="T205" s="496"/>
    </row>
    <row r="206" spans="1:20" s="534" customFormat="1" ht="12.75" outlineLevel="1">
      <c r="A206" s="522" t="s">
        <v>315</v>
      </c>
      <c r="B206" s="562" t="s">
        <v>15</v>
      </c>
      <c r="C206" s="563" t="s">
        <v>160</v>
      </c>
      <c r="D206" s="495" t="s">
        <v>450</v>
      </c>
      <c r="E206" s="502"/>
      <c r="F206" s="523">
        <v>1</v>
      </c>
      <c r="G206" s="523">
        <v>1</v>
      </c>
      <c r="H206" s="535">
        <v>0.21</v>
      </c>
      <c r="I206" s="539">
        <v>0.21</v>
      </c>
      <c r="J206" s="525">
        <f t="shared" si="12"/>
        <v>1</v>
      </c>
      <c r="K206" s="515">
        <v>1</v>
      </c>
      <c r="L206" s="536">
        <v>1</v>
      </c>
      <c r="M206" s="537">
        <v>1</v>
      </c>
      <c r="N206" s="538">
        <v>1</v>
      </c>
      <c r="O206" s="521">
        <f t="shared" si="11"/>
        <v>1</v>
      </c>
      <c r="P206" s="509">
        <v>0</v>
      </c>
      <c r="Q206" s="510">
        <v>0</v>
      </c>
      <c r="R206" s="532"/>
      <c r="S206" s="533"/>
      <c r="T206" s="496"/>
    </row>
    <row r="207" spans="1:20" s="534" customFormat="1" ht="12.75" outlineLevel="1">
      <c r="A207" s="522" t="s">
        <v>315</v>
      </c>
      <c r="B207" s="562" t="s">
        <v>15</v>
      </c>
      <c r="C207" s="563" t="s">
        <v>160</v>
      </c>
      <c r="D207" s="495" t="s">
        <v>451</v>
      </c>
      <c r="E207" s="502"/>
      <c r="F207" s="523">
        <v>1</v>
      </c>
      <c r="G207" s="523">
        <v>1</v>
      </c>
      <c r="H207" s="535">
        <v>0.01</v>
      </c>
      <c r="I207" s="539">
        <v>0.01</v>
      </c>
      <c r="J207" s="525">
        <f t="shared" si="12"/>
        <v>1</v>
      </c>
      <c r="K207" s="515">
        <v>1</v>
      </c>
      <c r="L207" s="536">
        <v>1</v>
      </c>
      <c r="M207" s="537">
        <v>1</v>
      </c>
      <c r="N207" s="538">
        <v>1</v>
      </c>
      <c r="O207" s="521">
        <f t="shared" si="11"/>
        <v>1</v>
      </c>
      <c r="P207" s="509">
        <v>0</v>
      </c>
      <c r="Q207" s="510">
        <v>0</v>
      </c>
      <c r="R207" s="532"/>
      <c r="S207" s="533"/>
      <c r="T207" s="496"/>
    </row>
    <row r="208" spans="1:20" s="534" customFormat="1" ht="12.75" outlineLevel="1">
      <c r="A208" s="522" t="s">
        <v>315</v>
      </c>
      <c r="B208" s="562" t="s">
        <v>15</v>
      </c>
      <c r="C208" s="563" t="s">
        <v>160</v>
      </c>
      <c r="D208" s="495" t="s">
        <v>452</v>
      </c>
      <c r="E208" s="502"/>
      <c r="F208" s="523">
        <v>1</v>
      </c>
      <c r="G208" s="523">
        <v>1</v>
      </c>
      <c r="H208" s="535">
        <v>0.02</v>
      </c>
      <c r="I208" s="539">
        <v>0.02</v>
      </c>
      <c r="J208" s="525">
        <f t="shared" si="12"/>
        <v>1</v>
      </c>
      <c r="K208" s="515">
        <v>1</v>
      </c>
      <c r="L208" s="536">
        <v>1</v>
      </c>
      <c r="M208" s="537">
        <v>1</v>
      </c>
      <c r="N208" s="538">
        <v>1</v>
      </c>
      <c r="O208" s="521">
        <f t="shared" si="11"/>
        <v>1</v>
      </c>
      <c r="P208" s="509">
        <v>0</v>
      </c>
      <c r="Q208" s="510">
        <v>0</v>
      </c>
      <c r="R208" s="532"/>
      <c r="S208" s="533"/>
      <c r="T208" s="496"/>
    </row>
    <row r="209" spans="1:20" s="534" customFormat="1" ht="12.75" outlineLevel="1">
      <c r="A209" s="522" t="s">
        <v>315</v>
      </c>
      <c r="B209" s="562" t="s">
        <v>15</v>
      </c>
      <c r="C209" s="563" t="s">
        <v>160</v>
      </c>
      <c r="D209" s="495" t="s">
        <v>453</v>
      </c>
      <c r="E209" s="502"/>
      <c r="F209" s="523">
        <v>1</v>
      </c>
      <c r="G209" s="523">
        <v>1</v>
      </c>
      <c r="H209" s="535">
        <v>0.14</v>
      </c>
      <c r="I209" s="539">
        <v>0.14</v>
      </c>
      <c r="J209" s="525">
        <f t="shared" si="12"/>
        <v>1</v>
      </c>
      <c r="K209" s="515">
        <v>1</v>
      </c>
      <c r="L209" s="536">
        <v>1</v>
      </c>
      <c r="M209" s="537">
        <v>1</v>
      </c>
      <c r="N209" s="538">
        <v>1</v>
      </c>
      <c r="O209" s="521">
        <f t="shared" si="11"/>
        <v>1</v>
      </c>
      <c r="P209" s="509">
        <v>0</v>
      </c>
      <c r="Q209" s="510">
        <v>0</v>
      </c>
      <c r="R209" s="532"/>
      <c r="S209" s="533"/>
      <c r="T209" s="496"/>
    </row>
    <row r="210" spans="1:20" s="534" customFormat="1" ht="12.75" outlineLevel="1">
      <c r="A210" s="522" t="s">
        <v>315</v>
      </c>
      <c r="B210" s="562" t="s">
        <v>15</v>
      </c>
      <c r="C210" s="563" t="s">
        <v>160</v>
      </c>
      <c r="D210" s="495" t="s">
        <v>454</v>
      </c>
      <c r="E210" s="502"/>
      <c r="F210" s="523">
        <v>1</v>
      </c>
      <c r="G210" s="523">
        <v>1</v>
      </c>
      <c r="H210" s="535">
        <v>0.37</v>
      </c>
      <c r="I210" s="539">
        <v>0.37</v>
      </c>
      <c r="J210" s="525">
        <f t="shared" si="12"/>
        <v>1</v>
      </c>
      <c r="K210" s="515">
        <v>1</v>
      </c>
      <c r="L210" s="536">
        <v>1</v>
      </c>
      <c r="M210" s="537">
        <v>1</v>
      </c>
      <c r="N210" s="538">
        <v>1</v>
      </c>
      <c r="O210" s="521">
        <f t="shared" si="11"/>
        <v>1</v>
      </c>
      <c r="P210" s="509">
        <v>0</v>
      </c>
      <c r="Q210" s="510">
        <v>0</v>
      </c>
      <c r="R210" s="532"/>
      <c r="S210" s="533"/>
      <c r="T210" s="496"/>
    </row>
    <row r="211" spans="1:20" s="534" customFormat="1" ht="12.75" outlineLevel="1">
      <c r="A211" s="522" t="s">
        <v>315</v>
      </c>
      <c r="B211" s="562" t="s">
        <v>15</v>
      </c>
      <c r="C211" s="563" t="s">
        <v>160</v>
      </c>
      <c r="D211" s="495" t="s">
        <v>455</v>
      </c>
      <c r="E211" s="502"/>
      <c r="F211" s="523">
        <v>1</v>
      </c>
      <c r="G211" s="523">
        <v>1</v>
      </c>
      <c r="H211" s="535">
        <v>0.17</v>
      </c>
      <c r="I211" s="539">
        <v>0.17</v>
      </c>
      <c r="J211" s="525">
        <f t="shared" si="12"/>
        <v>1</v>
      </c>
      <c r="K211" s="515">
        <v>1</v>
      </c>
      <c r="L211" s="536">
        <v>1</v>
      </c>
      <c r="M211" s="537">
        <v>1</v>
      </c>
      <c r="N211" s="538">
        <v>1</v>
      </c>
      <c r="O211" s="521">
        <f t="shared" si="11"/>
        <v>1</v>
      </c>
      <c r="P211" s="509">
        <v>0</v>
      </c>
      <c r="Q211" s="510">
        <v>0</v>
      </c>
      <c r="R211" s="532"/>
      <c r="S211" s="533"/>
      <c r="T211" s="496"/>
    </row>
    <row r="212" spans="1:20" s="534" customFormat="1" ht="12.75" outlineLevel="1">
      <c r="A212" s="522" t="s">
        <v>315</v>
      </c>
      <c r="B212" s="562" t="s">
        <v>15</v>
      </c>
      <c r="C212" s="563" t="s">
        <v>160</v>
      </c>
      <c r="D212" s="495" t="s">
        <v>456</v>
      </c>
      <c r="E212" s="520"/>
      <c r="F212" s="523">
        <v>1</v>
      </c>
      <c r="G212" s="523">
        <v>1</v>
      </c>
      <c r="H212" s="535">
        <v>0.02</v>
      </c>
      <c r="I212" s="539">
        <v>0.02</v>
      </c>
      <c r="J212" s="525">
        <f t="shared" si="12"/>
        <v>1</v>
      </c>
      <c r="K212" s="515">
        <v>1</v>
      </c>
      <c r="L212" s="536">
        <v>1</v>
      </c>
      <c r="M212" s="537">
        <v>1</v>
      </c>
      <c r="N212" s="538">
        <v>1</v>
      </c>
      <c r="O212" s="521">
        <f t="shared" si="11"/>
        <v>1</v>
      </c>
      <c r="P212" s="509">
        <v>0</v>
      </c>
      <c r="Q212" s="510">
        <v>0</v>
      </c>
      <c r="R212" s="532"/>
      <c r="S212" s="533"/>
      <c r="T212" s="496"/>
    </row>
    <row r="213" spans="1:20" s="534" customFormat="1" ht="12.75" outlineLevel="1">
      <c r="A213" s="594" t="s">
        <v>411</v>
      </c>
      <c r="B213" s="567" t="s">
        <v>15</v>
      </c>
      <c r="C213" s="595" t="s">
        <v>160</v>
      </c>
      <c r="D213" s="594" t="s">
        <v>412</v>
      </c>
      <c r="E213" s="584"/>
      <c r="F213" s="571">
        <v>1</v>
      </c>
      <c r="G213" s="571">
        <v>1</v>
      </c>
      <c r="H213" s="596">
        <v>6</v>
      </c>
      <c r="I213" s="572">
        <v>6</v>
      </c>
      <c r="J213" s="525">
        <f aca="true" t="shared" si="13" ref="J213:J226">IF(H213&gt;0,I213/H213,0)</f>
        <v>1</v>
      </c>
      <c r="K213" s="597">
        <v>0</v>
      </c>
      <c r="L213" s="598">
        <v>1</v>
      </c>
      <c r="M213" s="598">
        <v>1</v>
      </c>
      <c r="N213" s="598">
        <v>0</v>
      </c>
      <c r="O213" s="608">
        <v>0</v>
      </c>
      <c r="P213" s="588">
        <v>0</v>
      </c>
      <c r="Q213" s="589">
        <v>0</v>
      </c>
      <c r="R213" s="600"/>
      <c r="S213" s="601" t="s">
        <v>413</v>
      </c>
      <c r="T213" s="602"/>
    </row>
    <row r="214" spans="1:20" s="534" customFormat="1" ht="12.75" customHeight="1" outlineLevel="1">
      <c r="A214" s="566" t="s">
        <v>317</v>
      </c>
      <c r="B214" s="567" t="s">
        <v>15</v>
      </c>
      <c r="C214" s="568" t="s">
        <v>161</v>
      </c>
      <c r="D214" s="619" t="s">
        <v>385</v>
      </c>
      <c r="E214" s="584"/>
      <c r="F214" s="571">
        <v>1</v>
      </c>
      <c r="G214" s="571">
        <v>1</v>
      </c>
      <c r="H214" s="572">
        <v>111000</v>
      </c>
      <c r="I214" s="572">
        <v>111000</v>
      </c>
      <c r="J214" s="585">
        <f t="shared" si="13"/>
        <v>1</v>
      </c>
      <c r="K214" s="626">
        <v>1</v>
      </c>
      <c r="L214" s="598">
        <v>1</v>
      </c>
      <c r="M214" s="598">
        <v>1</v>
      </c>
      <c r="N214" s="598">
        <v>1</v>
      </c>
      <c r="O214" s="587">
        <f>IF(AND(M214=1,N214=1),1,0)</f>
        <v>1</v>
      </c>
      <c r="P214" s="588">
        <v>0</v>
      </c>
      <c r="Q214" s="588">
        <v>0</v>
      </c>
      <c r="R214" s="627"/>
      <c r="S214" s="628"/>
      <c r="T214" s="628"/>
    </row>
    <row r="215" spans="1:20" s="534" customFormat="1" ht="12.75" customHeight="1" outlineLevel="1">
      <c r="A215" s="566" t="s">
        <v>317</v>
      </c>
      <c r="B215" s="567" t="s">
        <v>15</v>
      </c>
      <c r="C215" s="568" t="s">
        <v>161</v>
      </c>
      <c r="D215" s="619" t="s">
        <v>386</v>
      </c>
      <c r="E215" s="584"/>
      <c r="F215" s="571">
        <v>1</v>
      </c>
      <c r="G215" s="571">
        <v>1</v>
      </c>
      <c r="H215" s="572">
        <v>111000</v>
      </c>
      <c r="I215" s="572">
        <v>111000</v>
      </c>
      <c r="J215" s="585">
        <f t="shared" si="13"/>
        <v>1</v>
      </c>
      <c r="K215" s="626">
        <v>1</v>
      </c>
      <c r="L215" s="598">
        <v>1</v>
      </c>
      <c r="M215" s="598">
        <v>1</v>
      </c>
      <c r="N215" s="598">
        <v>1</v>
      </c>
      <c r="O215" s="587">
        <f>IF(AND(M215=1,N215=1),1,0)</f>
        <v>1</v>
      </c>
      <c r="P215" s="588">
        <v>0</v>
      </c>
      <c r="Q215" s="588">
        <v>0</v>
      </c>
      <c r="R215" s="627"/>
      <c r="S215" s="628"/>
      <c r="T215" s="628"/>
    </row>
    <row r="216" spans="1:20" s="534" customFormat="1" ht="12.75" customHeight="1" outlineLevel="1">
      <c r="A216" s="566" t="s">
        <v>317</v>
      </c>
      <c r="B216" s="567" t="s">
        <v>15</v>
      </c>
      <c r="C216" s="568" t="s">
        <v>161</v>
      </c>
      <c r="D216" s="619" t="s">
        <v>387</v>
      </c>
      <c r="E216" s="584"/>
      <c r="F216" s="571">
        <v>1</v>
      </c>
      <c r="G216" s="571">
        <v>1</v>
      </c>
      <c r="H216" s="572">
        <v>111000</v>
      </c>
      <c r="I216" s="572">
        <v>111000</v>
      </c>
      <c r="J216" s="585">
        <f t="shared" si="13"/>
        <v>1</v>
      </c>
      <c r="K216" s="626">
        <v>1</v>
      </c>
      <c r="L216" s="598">
        <v>1</v>
      </c>
      <c r="M216" s="598">
        <v>1</v>
      </c>
      <c r="N216" s="598">
        <v>1</v>
      </c>
      <c r="O216" s="587">
        <f>IF(AND(M216=1,N216=1),1,0)</f>
        <v>1</v>
      </c>
      <c r="P216" s="588">
        <v>0</v>
      </c>
      <c r="Q216" s="588">
        <v>0</v>
      </c>
      <c r="R216" s="627"/>
      <c r="S216" s="628"/>
      <c r="T216" s="628"/>
    </row>
    <row r="217" spans="1:20" s="534" customFormat="1" ht="12.75" customHeight="1" outlineLevel="1">
      <c r="A217" s="566" t="s">
        <v>317</v>
      </c>
      <c r="B217" s="567" t="s">
        <v>15</v>
      </c>
      <c r="C217" s="568" t="s">
        <v>161</v>
      </c>
      <c r="D217" s="619" t="s">
        <v>388</v>
      </c>
      <c r="E217" s="584"/>
      <c r="F217" s="571">
        <v>1</v>
      </c>
      <c r="G217" s="571">
        <v>1</v>
      </c>
      <c r="H217" s="572">
        <v>111000</v>
      </c>
      <c r="I217" s="572">
        <v>111000</v>
      </c>
      <c r="J217" s="585">
        <f t="shared" si="13"/>
        <v>1</v>
      </c>
      <c r="K217" s="626">
        <v>1</v>
      </c>
      <c r="L217" s="598">
        <v>1</v>
      </c>
      <c r="M217" s="598">
        <v>1</v>
      </c>
      <c r="N217" s="598">
        <v>1</v>
      </c>
      <c r="O217" s="587">
        <f>IF(AND(M217=1,N217=1),1,0)</f>
        <v>1</v>
      </c>
      <c r="P217" s="588">
        <v>0</v>
      </c>
      <c r="Q217" s="588">
        <v>0</v>
      </c>
      <c r="R217" s="629"/>
      <c r="S217" s="630"/>
      <c r="T217" s="630"/>
    </row>
    <row r="218" spans="1:29" s="756" customFormat="1" ht="12.75" customHeight="1" outlineLevel="1">
      <c r="A218" s="767" t="s">
        <v>323</v>
      </c>
      <c r="B218" s="562" t="s">
        <v>15</v>
      </c>
      <c r="C218" s="563" t="s">
        <v>161</v>
      </c>
      <c r="D218" s="495" t="s">
        <v>324</v>
      </c>
      <c r="E218" s="737"/>
      <c r="F218" s="771">
        <v>1</v>
      </c>
      <c r="G218" s="772">
        <v>0</v>
      </c>
      <c r="H218" s="773">
        <v>47234</v>
      </c>
      <c r="I218" s="524">
        <v>47234</v>
      </c>
      <c r="J218" s="525">
        <f t="shared" si="13"/>
        <v>1</v>
      </c>
      <c r="K218" s="515">
        <v>0</v>
      </c>
      <c r="L218" s="592">
        <v>0</v>
      </c>
      <c r="M218" s="581">
        <v>0</v>
      </c>
      <c r="N218" s="593">
        <v>0</v>
      </c>
      <c r="O218" s="521">
        <f aca="true" t="shared" si="14" ref="O218:O223">IF(AND(M218=1,N218=1),1,0)</f>
        <v>0</v>
      </c>
      <c r="P218" s="781">
        <v>0</v>
      </c>
      <c r="Q218" s="782">
        <v>0</v>
      </c>
      <c r="R218" s="559"/>
      <c r="S218" s="560"/>
      <c r="T218" s="496"/>
      <c r="U218" s="534"/>
      <c r="V218" s="534"/>
      <c r="W218" s="534"/>
      <c r="X218" s="534"/>
      <c r="Y218" s="534"/>
      <c r="Z218" s="534"/>
      <c r="AA218" s="534"/>
      <c r="AB218" s="534"/>
      <c r="AC218" s="534"/>
    </row>
    <row r="219" spans="1:29" s="756" customFormat="1" ht="12.75" customHeight="1" outlineLevel="1">
      <c r="A219" s="767" t="s">
        <v>323</v>
      </c>
      <c r="B219" s="562" t="s">
        <v>15</v>
      </c>
      <c r="C219" s="563" t="s">
        <v>161</v>
      </c>
      <c r="D219" s="495" t="s">
        <v>325</v>
      </c>
      <c r="E219" s="737"/>
      <c r="F219" s="771">
        <v>1</v>
      </c>
      <c r="G219" s="772">
        <v>0</v>
      </c>
      <c r="H219" s="773">
        <v>47234</v>
      </c>
      <c r="I219" s="774">
        <v>116</v>
      </c>
      <c r="J219" s="525">
        <f t="shared" si="13"/>
        <v>0.0024558580683406023</v>
      </c>
      <c r="K219" s="515">
        <v>0</v>
      </c>
      <c r="L219" s="592">
        <v>0</v>
      </c>
      <c r="M219" s="581">
        <v>0</v>
      </c>
      <c r="N219" s="593">
        <v>0</v>
      </c>
      <c r="O219" s="521">
        <f t="shared" si="14"/>
        <v>0</v>
      </c>
      <c r="P219" s="781">
        <v>0</v>
      </c>
      <c r="Q219" s="782">
        <v>0</v>
      </c>
      <c r="R219" s="559"/>
      <c r="S219" s="560"/>
      <c r="T219" s="496"/>
      <c r="U219" s="534"/>
      <c r="V219" s="534"/>
      <c r="W219" s="534"/>
      <c r="X219" s="534"/>
      <c r="Y219" s="534"/>
      <c r="Z219" s="534"/>
      <c r="AA219" s="534"/>
      <c r="AB219" s="534"/>
      <c r="AC219" s="534"/>
    </row>
    <row r="220" spans="1:29" s="759" customFormat="1" ht="48" customHeight="1" outlineLevel="1">
      <c r="A220" s="522" t="s">
        <v>489</v>
      </c>
      <c r="B220" s="562" t="s">
        <v>15</v>
      </c>
      <c r="C220" s="563" t="s">
        <v>161</v>
      </c>
      <c r="D220" s="763" t="s">
        <v>490</v>
      </c>
      <c r="E220" s="737"/>
      <c r="F220" s="706">
        <v>1</v>
      </c>
      <c r="G220" s="771">
        <v>1</v>
      </c>
      <c r="H220" s="775">
        <v>111000</v>
      </c>
      <c r="I220" s="775">
        <v>111000</v>
      </c>
      <c r="J220" s="777">
        <f>IF(H220&gt;0,I220/H220,0)</f>
        <v>1</v>
      </c>
      <c r="K220" s="658">
        <v>0</v>
      </c>
      <c r="L220" s="780">
        <v>0</v>
      </c>
      <c r="M220" s="780">
        <v>0</v>
      </c>
      <c r="N220" s="780">
        <v>0</v>
      </c>
      <c r="O220" s="636">
        <f t="shared" si="14"/>
        <v>0</v>
      </c>
      <c r="P220" s="780">
        <v>0</v>
      </c>
      <c r="Q220" s="780">
        <v>0</v>
      </c>
      <c r="R220" s="559"/>
      <c r="S220" s="560"/>
      <c r="T220" s="560"/>
      <c r="U220" s="801"/>
      <c r="V220" s="801"/>
      <c r="W220" s="801"/>
      <c r="X220" s="801"/>
      <c r="Y220" s="801"/>
      <c r="Z220" s="801"/>
      <c r="AA220" s="801"/>
      <c r="AB220" s="801"/>
      <c r="AC220" s="801"/>
    </row>
    <row r="221" spans="1:29" s="759" customFormat="1" ht="60" outlineLevel="1">
      <c r="A221" s="522" t="s">
        <v>489</v>
      </c>
      <c r="B221" s="562" t="s">
        <v>15</v>
      </c>
      <c r="C221" s="563" t="s">
        <v>161</v>
      </c>
      <c r="D221" s="764" t="s">
        <v>491</v>
      </c>
      <c r="E221" s="737"/>
      <c r="F221" s="706">
        <v>1</v>
      </c>
      <c r="G221" s="771">
        <v>1</v>
      </c>
      <c r="H221" s="775">
        <v>111000</v>
      </c>
      <c r="I221" s="775">
        <v>111000</v>
      </c>
      <c r="J221" s="777">
        <f>IF(H221&gt;0,I221/H221,0)</f>
        <v>1</v>
      </c>
      <c r="K221" s="658">
        <v>0</v>
      </c>
      <c r="L221" s="780">
        <v>0</v>
      </c>
      <c r="M221" s="780">
        <v>0</v>
      </c>
      <c r="N221" s="780">
        <v>0</v>
      </c>
      <c r="O221" s="636">
        <v>0</v>
      </c>
      <c r="P221" s="780">
        <v>0</v>
      </c>
      <c r="Q221" s="780">
        <v>0</v>
      </c>
      <c r="R221" s="559"/>
      <c r="S221" s="560"/>
      <c r="T221" s="560"/>
      <c r="U221" s="801"/>
      <c r="V221" s="801"/>
      <c r="W221" s="801"/>
      <c r="X221" s="801"/>
      <c r="Y221" s="801"/>
      <c r="Z221" s="801"/>
      <c r="AA221" s="801"/>
      <c r="AB221" s="801"/>
      <c r="AC221" s="801"/>
    </row>
    <row r="222" spans="1:29" s="759" customFormat="1" ht="60" outlineLevel="1">
      <c r="A222" s="522" t="s">
        <v>489</v>
      </c>
      <c r="B222" s="562" t="s">
        <v>15</v>
      </c>
      <c r="C222" s="563" t="s">
        <v>161</v>
      </c>
      <c r="D222" s="764" t="s">
        <v>492</v>
      </c>
      <c r="E222" s="769"/>
      <c r="F222" s="772">
        <v>1</v>
      </c>
      <c r="G222" s="772">
        <v>1</v>
      </c>
      <c r="H222" s="775">
        <v>111000</v>
      </c>
      <c r="I222" s="775">
        <v>111000</v>
      </c>
      <c r="J222" s="777">
        <f>IF(H222&gt;0,I222/H222,0)</f>
        <v>1</v>
      </c>
      <c r="K222" s="658">
        <v>0</v>
      </c>
      <c r="L222" s="780">
        <v>0</v>
      </c>
      <c r="M222" s="780">
        <v>0</v>
      </c>
      <c r="N222" s="780">
        <v>0</v>
      </c>
      <c r="O222" s="636">
        <v>0</v>
      </c>
      <c r="P222" s="780">
        <v>0</v>
      </c>
      <c r="Q222" s="780">
        <v>0</v>
      </c>
      <c r="R222" s="559"/>
      <c r="S222" s="560"/>
      <c r="T222" s="560"/>
      <c r="U222" s="801"/>
      <c r="V222" s="801"/>
      <c r="W222" s="801"/>
      <c r="X222" s="801"/>
      <c r="Y222" s="801"/>
      <c r="Z222" s="801"/>
      <c r="AA222" s="801"/>
      <c r="AB222" s="801"/>
      <c r="AC222" s="801"/>
    </row>
    <row r="223" spans="1:20" s="534" customFormat="1" ht="12.75" customHeight="1" outlineLevel="1">
      <c r="A223" s="526" t="s">
        <v>312</v>
      </c>
      <c r="B223" s="528" t="s">
        <v>15</v>
      </c>
      <c r="C223" s="563" t="s">
        <v>161</v>
      </c>
      <c r="D223" s="494" t="s">
        <v>327</v>
      </c>
      <c r="E223" s="520"/>
      <c r="F223" s="523">
        <v>1</v>
      </c>
      <c r="G223" s="523">
        <v>0</v>
      </c>
      <c r="H223" s="625">
        <v>1329</v>
      </c>
      <c r="I223" s="527">
        <v>1329</v>
      </c>
      <c r="J223" s="505">
        <f t="shared" si="13"/>
        <v>1</v>
      </c>
      <c r="K223" s="515">
        <v>0</v>
      </c>
      <c r="L223" s="592">
        <v>0</v>
      </c>
      <c r="M223" s="581">
        <v>0</v>
      </c>
      <c r="N223" s="593">
        <v>0</v>
      </c>
      <c r="O223" s="518">
        <f t="shared" si="14"/>
        <v>0</v>
      </c>
      <c r="P223" s="509">
        <v>0</v>
      </c>
      <c r="Q223" s="510">
        <v>0</v>
      </c>
      <c r="R223" s="532"/>
      <c r="S223" s="533"/>
      <c r="T223" s="496"/>
    </row>
    <row r="224" spans="1:20" s="534" customFormat="1" ht="12.75" customHeight="1" outlineLevel="1">
      <c r="A224" s="594" t="s">
        <v>411</v>
      </c>
      <c r="B224" s="567" t="s">
        <v>15</v>
      </c>
      <c r="C224" s="595" t="s">
        <v>161</v>
      </c>
      <c r="D224" s="594" t="s">
        <v>412</v>
      </c>
      <c r="E224" s="584"/>
      <c r="F224" s="571">
        <v>1</v>
      </c>
      <c r="G224" s="571">
        <v>1</v>
      </c>
      <c r="H224" s="596">
        <v>6</v>
      </c>
      <c r="I224" s="572">
        <v>6</v>
      </c>
      <c r="J224" s="505">
        <f t="shared" si="13"/>
        <v>1</v>
      </c>
      <c r="K224" s="597">
        <v>0</v>
      </c>
      <c r="L224" s="598">
        <v>1</v>
      </c>
      <c r="M224" s="598">
        <v>1</v>
      </c>
      <c r="N224" s="598">
        <v>0</v>
      </c>
      <c r="O224" s="599">
        <v>0</v>
      </c>
      <c r="P224" s="588">
        <v>0</v>
      </c>
      <c r="Q224" s="589">
        <v>0</v>
      </c>
      <c r="R224" s="600"/>
      <c r="S224" s="601" t="s">
        <v>413</v>
      </c>
      <c r="T224" s="602"/>
    </row>
    <row r="225" spans="1:20" s="534" customFormat="1" ht="14.25" customHeight="1" outlineLevel="1">
      <c r="A225" s="499" t="s">
        <v>315</v>
      </c>
      <c r="B225" s="543" t="s">
        <v>15</v>
      </c>
      <c r="C225" s="554" t="s">
        <v>161</v>
      </c>
      <c r="D225" s="498" t="s">
        <v>433</v>
      </c>
      <c r="E225" s="603"/>
      <c r="F225" s="635">
        <v>1</v>
      </c>
      <c r="G225" s="555">
        <v>1</v>
      </c>
      <c r="H225" s="556">
        <v>0.35</v>
      </c>
      <c r="I225" s="556">
        <v>0.35</v>
      </c>
      <c r="J225" s="547">
        <f t="shared" si="13"/>
        <v>1</v>
      </c>
      <c r="K225" s="557">
        <v>1</v>
      </c>
      <c r="L225" s="558">
        <v>1</v>
      </c>
      <c r="M225" s="558">
        <v>1</v>
      </c>
      <c r="N225" s="558">
        <v>1</v>
      </c>
      <c r="O225" s="636">
        <f aca="true" t="shared" si="15" ref="O225:O252">IF(AND(M225=1,N225=1),1,0)</f>
        <v>1</v>
      </c>
      <c r="P225" s="588">
        <v>0</v>
      </c>
      <c r="Q225" s="589">
        <v>0</v>
      </c>
      <c r="R225" s="590"/>
      <c r="S225" s="591"/>
      <c r="T225" s="602"/>
    </row>
    <row r="226" spans="1:20" s="534" customFormat="1" ht="14.25" customHeight="1" outlineLevel="1">
      <c r="A226" s="522" t="s">
        <v>315</v>
      </c>
      <c r="B226" s="562" t="s">
        <v>15</v>
      </c>
      <c r="C226" s="563" t="s">
        <v>161</v>
      </c>
      <c r="D226" s="495" t="s">
        <v>434</v>
      </c>
      <c r="E226" s="603"/>
      <c r="F226" s="564">
        <v>1</v>
      </c>
      <c r="G226" s="523">
        <v>1</v>
      </c>
      <c r="H226" s="535">
        <v>2.16</v>
      </c>
      <c r="I226" s="535">
        <v>2.16</v>
      </c>
      <c r="J226" s="525">
        <f t="shared" si="13"/>
        <v>1</v>
      </c>
      <c r="K226" s="515">
        <v>1</v>
      </c>
      <c r="L226" s="536">
        <v>1</v>
      </c>
      <c r="M226" s="537">
        <v>1</v>
      </c>
      <c r="N226" s="538">
        <v>1</v>
      </c>
      <c r="O226" s="521">
        <f t="shared" si="15"/>
        <v>1</v>
      </c>
      <c r="P226" s="588">
        <v>0</v>
      </c>
      <c r="Q226" s="589">
        <v>0</v>
      </c>
      <c r="R226" s="590"/>
      <c r="S226" s="591"/>
      <c r="T226" s="602"/>
    </row>
    <row r="227" spans="1:20" s="534" customFormat="1" ht="14.25" customHeight="1" outlineLevel="1">
      <c r="A227" s="522" t="s">
        <v>315</v>
      </c>
      <c r="B227" s="562" t="s">
        <v>15</v>
      </c>
      <c r="C227" s="563" t="s">
        <v>161</v>
      </c>
      <c r="D227" s="495" t="s">
        <v>435</v>
      </c>
      <c r="E227" s="603"/>
      <c r="F227" s="564">
        <v>1</v>
      </c>
      <c r="G227" s="523">
        <v>1</v>
      </c>
      <c r="H227" s="535">
        <v>0.13</v>
      </c>
      <c r="I227" s="539">
        <v>0.13</v>
      </c>
      <c r="J227" s="525">
        <f aca="true" t="shared" si="16" ref="J227:J252">IF(H227&gt;0,I227/H227,0)</f>
        <v>1</v>
      </c>
      <c r="K227" s="515">
        <v>1</v>
      </c>
      <c r="L227" s="536">
        <v>1</v>
      </c>
      <c r="M227" s="537">
        <v>1</v>
      </c>
      <c r="N227" s="538">
        <v>1</v>
      </c>
      <c r="O227" s="521">
        <f t="shared" si="15"/>
        <v>1</v>
      </c>
      <c r="P227" s="588">
        <v>0</v>
      </c>
      <c r="Q227" s="589">
        <v>0</v>
      </c>
      <c r="R227" s="590"/>
      <c r="S227" s="591"/>
      <c r="T227" s="602"/>
    </row>
    <row r="228" spans="1:20" s="534" customFormat="1" ht="14.25" customHeight="1" outlineLevel="1">
      <c r="A228" s="522" t="s">
        <v>315</v>
      </c>
      <c r="B228" s="562" t="s">
        <v>15</v>
      </c>
      <c r="C228" s="563" t="s">
        <v>161</v>
      </c>
      <c r="D228" s="495" t="s">
        <v>436</v>
      </c>
      <c r="E228" s="603"/>
      <c r="F228" s="564">
        <v>1</v>
      </c>
      <c r="G228" s="523">
        <v>1</v>
      </c>
      <c r="H228" s="535">
        <v>0.01</v>
      </c>
      <c r="I228" s="539">
        <v>0.01</v>
      </c>
      <c r="J228" s="525">
        <f t="shared" si="16"/>
        <v>1</v>
      </c>
      <c r="K228" s="515">
        <v>1</v>
      </c>
      <c r="L228" s="536">
        <v>1</v>
      </c>
      <c r="M228" s="537">
        <v>1</v>
      </c>
      <c r="N228" s="538">
        <v>1</v>
      </c>
      <c r="O228" s="521">
        <f t="shared" si="15"/>
        <v>1</v>
      </c>
      <c r="P228" s="588">
        <v>0</v>
      </c>
      <c r="Q228" s="589">
        <v>0</v>
      </c>
      <c r="R228" s="590"/>
      <c r="S228" s="591"/>
      <c r="T228" s="602"/>
    </row>
    <row r="229" spans="1:20" s="534" customFormat="1" ht="14.25" customHeight="1" outlineLevel="1">
      <c r="A229" s="522" t="s">
        <v>315</v>
      </c>
      <c r="B229" s="562" t="s">
        <v>15</v>
      </c>
      <c r="C229" s="563" t="s">
        <v>161</v>
      </c>
      <c r="D229" s="495" t="s">
        <v>316</v>
      </c>
      <c r="E229" s="603"/>
      <c r="F229" s="564">
        <v>1</v>
      </c>
      <c r="G229" s="523">
        <v>1</v>
      </c>
      <c r="H229" s="535">
        <v>0.09</v>
      </c>
      <c r="I229" s="539">
        <v>0.09</v>
      </c>
      <c r="J229" s="525">
        <f t="shared" si="16"/>
        <v>1</v>
      </c>
      <c r="K229" s="515">
        <v>1</v>
      </c>
      <c r="L229" s="536">
        <v>1</v>
      </c>
      <c r="M229" s="537">
        <v>1</v>
      </c>
      <c r="N229" s="538">
        <v>1</v>
      </c>
      <c r="O229" s="521">
        <f t="shared" si="15"/>
        <v>1</v>
      </c>
      <c r="P229" s="588">
        <v>0</v>
      </c>
      <c r="Q229" s="589">
        <v>0</v>
      </c>
      <c r="R229" s="590"/>
      <c r="S229" s="591"/>
      <c r="T229" s="602"/>
    </row>
    <row r="230" spans="1:20" s="534" customFormat="1" ht="14.25" customHeight="1" outlineLevel="1">
      <c r="A230" s="522" t="s">
        <v>315</v>
      </c>
      <c r="B230" s="562" t="s">
        <v>15</v>
      </c>
      <c r="C230" s="563" t="s">
        <v>161</v>
      </c>
      <c r="D230" s="495" t="s">
        <v>437</v>
      </c>
      <c r="E230" s="603"/>
      <c r="F230" s="564">
        <v>1</v>
      </c>
      <c r="G230" s="523">
        <v>1</v>
      </c>
      <c r="H230" s="535">
        <v>0.38</v>
      </c>
      <c r="I230" s="539">
        <v>0.38</v>
      </c>
      <c r="J230" s="525">
        <f t="shared" si="16"/>
        <v>1</v>
      </c>
      <c r="K230" s="515">
        <v>1</v>
      </c>
      <c r="L230" s="536">
        <v>1</v>
      </c>
      <c r="M230" s="537">
        <v>1</v>
      </c>
      <c r="N230" s="538">
        <v>1</v>
      </c>
      <c r="O230" s="521">
        <f t="shared" si="15"/>
        <v>1</v>
      </c>
      <c r="P230" s="588">
        <v>0</v>
      </c>
      <c r="Q230" s="589">
        <v>0</v>
      </c>
      <c r="R230" s="590"/>
      <c r="S230" s="591"/>
      <c r="T230" s="602"/>
    </row>
    <row r="231" spans="1:20" s="534" customFormat="1" ht="14.25" customHeight="1" outlineLevel="1">
      <c r="A231" s="522" t="s">
        <v>315</v>
      </c>
      <c r="B231" s="562" t="s">
        <v>15</v>
      </c>
      <c r="C231" s="563" t="s">
        <v>161</v>
      </c>
      <c r="D231" s="495" t="s">
        <v>438</v>
      </c>
      <c r="E231" s="603"/>
      <c r="F231" s="564">
        <v>1</v>
      </c>
      <c r="G231" s="523">
        <v>1</v>
      </c>
      <c r="H231" s="535">
        <v>0.02</v>
      </c>
      <c r="I231" s="539">
        <v>0.02</v>
      </c>
      <c r="J231" s="525">
        <f t="shared" si="16"/>
        <v>1</v>
      </c>
      <c r="K231" s="515">
        <v>1</v>
      </c>
      <c r="L231" s="536">
        <v>1</v>
      </c>
      <c r="M231" s="537">
        <v>1</v>
      </c>
      <c r="N231" s="538">
        <v>1</v>
      </c>
      <c r="O231" s="521">
        <f t="shared" si="15"/>
        <v>1</v>
      </c>
      <c r="P231" s="588">
        <v>0</v>
      </c>
      <c r="Q231" s="589">
        <v>0</v>
      </c>
      <c r="R231" s="590"/>
      <c r="S231" s="591"/>
      <c r="T231" s="602"/>
    </row>
    <row r="232" spans="1:20" s="534" customFormat="1" ht="14.25" customHeight="1" outlineLevel="1">
      <c r="A232" s="522" t="s">
        <v>315</v>
      </c>
      <c r="B232" s="562" t="s">
        <v>15</v>
      </c>
      <c r="C232" s="563" t="s">
        <v>161</v>
      </c>
      <c r="D232" s="495" t="s">
        <v>439</v>
      </c>
      <c r="E232" s="603"/>
      <c r="F232" s="564">
        <v>1</v>
      </c>
      <c r="G232" s="523">
        <v>1</v>
      </c>
      <c r="H232" s="535">
        <v>0.01</v>
      </c>
      <c r="I232" s="539">
        <v>0.01</v>
      </c>
      <c r="J232" s="525">
        <f t="shared" si="16"/>
        <v>1</v>
      </c>
      <c r="K232" s="515">
        <v>1</v>
      </c>
      <c r="L232" s="536">
        <v>1</v>
      </c>
      <c r="M232" s="537">
        <v>1</v>
      </c>
      <c r="N232" s="538">
        <v>1</v>
      </c>
      <c r="O232" s="521">
        <f t="shared" si="15"/>
        <v>1</v>
      </c>
      <c r="P232" s="588">
        <v>0</v>
      </c>
      <c r="Q232" s="589">
        <v>0</v>
      </c>
      <c r="R232" s="590"/>
      <c r="S232" s="591"/>
      <c r="T232" s="602"/>
    </row>
    <row r="233" spans="1:20" s="534" customFormat="1" ht="14.25" customHeight="1" outlineLevel="1">
      <c r="A233" s="522" t="s">
        <v>315</v>
      </c>
      <c r="B233" s="562" t="s">
        <v>15</v>
      </c>
      <c r="C233" s="563" t="s">
        <v>161</v>
      </c>
      <c r="D233" s="495" t="s">
        <v>440</v>
      </c>
      <c r="E233" s="603"/>
      <c r="F233" s="564">
        <v>1</v>
      </c>
      <c r="G233" s="523">
        <v>1</v>
      </c>
      <c r="H233" s="535">
        <v>0.31</v>
      </c>
      <c r="I233" s="539">
        <v>0.31</v>
      </c>
      <c r="J233" s="525">
        <f t="shared" si="16"/>
        <v>1</v>
      </c>
      <c r="K233" s="515">
        <v>1</v>
      </c>
      <c r="L233" s="536">
        <v>1</v>
      </c>
      <c r="M233" s="537">
        <v>1</v>
      </c>
      <c r="N233" s="538">
        <v>1</v>
      </c>
      <c r="O233" s="521">
        <f t="shared" si="15"/>
        <v>1</v>
      </c>
      <c r="P233" s="588">
        <v>0</v>
      </c>
      <c r="Q233" s="589">
        <v>0</v>
      </c>
      <c r="R233" s="590"/>
      <c r="S233" s="591"/>
      <c r="T233" s="602"/>
    </row>
    <row r="234" spans="1:20" s="534" customFormat="1" ht="14.25" customHeight="1" outlineLevel="1">
      <c r="A234" s="522" t="s">
        <v>315</v>
      </c>
      <c r="B234" s="562" t="s">
        <v>15</v>
      </c>
      <c r="C234" s="563" t="s">
        <v>161</v>
      </c>
      <c r="D234" s="495" t="s">
        <v>441</v>
      </c>
      <c r="E234" s="603"/>
      <c r="F234" s="564">
        <v>1</v>
      </c>
      <c r="G234" s="523">
        <v>1</v>
      </c>
      <c r="H234" s="535">
        <v>0.44</v>
      </c>
      <c r="I234" s="539">
        <v>0.44</v>
      </c>
      <c r="J234" s="525">
        <f t="shared" si="16"/>
        <v>1</v>
      </c>
      <c r="K234" s="515">
        <v>1</v>
      </c>
      <c r="L234" s="536">
        <v>1</v>
      </c>
      <c r="M234" s="537">
        <v>1</v>
      </c>
      <c r="N234" s="538">
        <v>1</v>
      </c>
      <c r="O234" s="521">
        <f t="shared" si="15"/>
        <v>1</v>
      </c>
      <c r="P234" s="588">
        <v>0</v>
      </c>
      <c r="Q234" s="589">
        <v>0</v>
      </c>
      <c r="R234" s="590"/>
      <c r="S234" s="591"/>
      <c r="T234" s="602"/>
    </row>
    <row r="235" spans="1:20" s="534" customFormat="1" ht="14.25" customHeight="1" outlineLevel="1">
      <c r="A235" s="522" t="s">
        <v>315</v>
      </c>
      <c r="B235" s="562" t="s">
        <v>15</v>
      </c>
      <c r="C235" s="563" t="s">
        <v>161</v>
      </c>
      <c r="D235" s="495" t="s">
        <v>442</v>
      </c>
      <c r="E235" s="603"/>
      <c r="F235" s="564">
        <v>1</v>
      </c>
      <c r="G235" s="523">
        <v>1</v>
      </c>
      <c r="H235" s="535">
        <v>0.49</v>
      </c>
      <c r="I235" s="539">
        <v>0.49</v>
      </c>
      <c r="J235" s="525">
        <f t="shared" si="16"/>
        <v>1</v>
      </c>
      <c r="K235" s="515">
        <v>1</v>
      </c>
      <c r="L235" s="536">
        <v>1</v>
      </c>
      <c r="M235" s="537">
        <v>1</v>
      </c>
      <c r="N235" s="538">
        <v>1</v>
      </c>
      <c r="O235" s="521">
        <f t="shared" si="15"/>
        <v>1</v>
      </c>
      <c r="P235" s="588">
        <v>0</v>
      </c>
      <c r="Q235" s="589">
        <v>0</v>
      </c>
      <c r="R235" s="590"/>
      <c r="S235" s="591"/>
      <c r="T235" s="602"/>
    </row>
    <row r="236" spans="1:20" s="534" customFormat="1" ht="14.25" customHeight="1" outlineLevel="1">
      <c r="A236" s="522" t="s">
        <v>315</v>
      </c>
      <c r="B236" s="562" t="s">
        <v>15</v>
      </c>
      <c r="C236" s="563" t="s">
        <v>161</v>
      </c>
      <c r="D236" s="495" t="s">
        <v>443</v>
      </c>
      <c r="E236" s="603"/>
      <c r="F236" s="564">
        <v>1</v>
      </c>
      <c r="G236" s="523">
        <v>1</v>
      </c>
      <c r="H236" s="535">
        <v>0.09</v>
      </c>
      <c r="I236" s="539">
        <v>0.09</v>
      </c>
      <c r="J236" s="525">
        <f t="shared" si="16"/>
        <v>1</v>
      </c>
      <c r="K236" s="515">
        <v>1</v>
      </c>
      <c r="L236" s="536">
        <v>1</v>
      </c>
      <c r="M236" s="537">
        <v>1</v>
      </c>
      <c r="N236" s="538">
        <v>1</v>
      </c>
      <c r="O236" s="521">
        <f t="shared" si="15"/>
        <v>1</v>
      </c>
      <c r="P236" s="588">
        <v>0</v>
      </c>
      <c r="Q236" s="589">
        <v>0</v>
      </c>
      <c r="R236" s="590"/>
      <c r="S236" s="591"/>
      <c r="T236" s="602"/>
    </row>
    <row r="237" spans="1:20" s="534" customFormat="1" ht="14.25" customHeight="1" outlineLevel="1">
      <c r="A237" s="522" t="s">
        <v>315</v>
      </c>
      <c r="B237" s="562" t="s">
        <v>15</v>
      </c>
      <c r="C237" s="563" t="s">
        <v>161</v>
      </c>
      <c r="D237" s="495" t="s">
        <v>444</v>
      </c>
      <c r="E237" s="603"/>
      <c r="F237" s="564">
        <v>1</v>
      </c>
      <c r="G237" s="523">
        <v>1</v>
      </c>
      <c r="H237" s="535">
        <v>0.87</v>
      </c>
      <c r="I237" s="539">
        <v>0.87</v>
      </c>
      <c r="J237" s="525">
        <f t="shared" si="16"/>
        <v>1</v>
      </c>
      <c r="K237" s="515">
        <v>1</v>
      </c>
      <c r="L237" s="536">
        <v>1</v>
      </c>
      <c r="M237" s="537">
        <v>1</v>
      </c>
      <c r="N237" s="538">
        <v>1</v>
      </c>
      <c r="O237" s="521">
        <f t="shared" si="15"/>
        <v>1</v>
      </c>
      <c r="P237" s="588">
        <v>0</v>
      </c>
      <c r="Q237" s="589">
        <v>0</v>
      </c>
      <c r="R237" s="590"/>
      <c r="S237" s="591"/>
      <c r="T237" s="602"/>
    </row>
    <row r="238" spans="1:20" s="534" customFormat="1" ht="14.25" customHeight="1" outlineLevel="1">
      <c r="A238" s="522" t="s">
        <v>315</v>
      </c>
      <c r="B238" s="562" t="s">
        <v>15</v>
      </c>
      <c r="C238" s="563" t="s">
        <v>161</v>
      </c>
      <c r="D238" s="495" t="s">
        <v>445</v>
      </c>
      <c r="E238" s="603"/>
      <c r="F238" s="564">
        <v>1</v>
      </c>
      <c r="G238" s="523">
        <v>1</v>
      </c>
      <c r="H238" s="535">
        <v>0.02</v>
      </c>
      <c r="I238" s="539">
        <v>0.02</v>
      </c>
      <c r="J238" s="525">
        <f t="shared" si="16"/>
        <v>1</v>
      </c>
      <c r="K238" s="515">
        <v>1</v>
      </c>
      <c r="L238" s="536">
        <v>1</v>
      </c>
      <c r="M238" s="537">
        <v>1</v>
      </c>
      <c r="N238" s="538">
        <v>1</v>
      </c>
      <c r="O238" s="521">
        <f t="shared" si="15"/>
        <v>1</v>
      </c>
      <c r="P238" s="588">
        <v>0</v>
      </c>
      <c r="Q238" s="589">
        <v>0</v>
      </c>
      <c r="R238" s="590"/>
      <c r="S238" s="591"/>
      <c r="T238" s="602"/>
    </row>
    <row r="239" spans="1:20" s="534" customFormat="1" ht="14.25" customHeight="1" outlineLevel="1">
      <c r="A239" s="522" t="s">
        <v>315</v>
      </c>
      <c r="B239" s="562" t="s">
        <v>15</v>
      </c>
      <c r="C239" s="563" t="s">
        <v>161</v>
      </c>
      <c r="D239" s="495" t="s">
        <v>534</v>
      </c>
      <c r="E239" s="603"/>
      <c r="F239" s="564">
        <v>1</v>
      </c>
      <c r="G239" s="523">
        <v>1</v>
      </c>
      <c r="H239" s="535">
        <v>0.33</v>
      </c>
      <c r="I239" s="539">
        <v>0.33</v>
      </c>
      <c r="J239" s="525">
        <f t="shared" si="16"/>
        <v>1</v>
      </c>
      <c r="K239" s="515">
        <v>1</v>
      </c>
      <c r="L239" s="536">
        <v>1</v>
      </c>
      <c r="M239" s="537">
        <v>1</v>
      </c>
      <c r="N239" s="538">
        <v>1</v>
      </c>
      <c r="O239" s="521">
        <f t="shared" si="15"/>
        <v>1</v>
      </c>
      <c r="P239" s="588">
        <v>0</v>
      </c>
      <c r="Q239" s="589">
        <v>0</v>
      </c>
      <c r="R239" s="590"/>
      <c r="S239" s="591"/>
      <c r="T239" s="602"/>
    </row>
    <row r="240" spans="1:20" s="534" customFormat="1" ht="14.25" customHeight="1" outlineLevel="1">
      <c r="A240" s="522" t="s">
        <v>315</v>
      </c>
      <c r="B240" s="562" t="s">
        <v>15</v>
      </c>
      <c r="C240" s="563" t="s">
        <v>161</v>
      </c>
      <c r="D240" s="495" t="s">
        <v>535</v>
      </c>
      <c r="E240" s="603"/>
      <c r="F240" s="564">
        <v>1</v>
      </c>
      <c r="G240" s="523">
        <v>1</v>
      </c>
      <c r="H240" s="535">
        <v>0.36</v>
      </c>
      <c r="I240" s="539">
        <v>0.36</v>
      </c>
      <c r="J240" s="525">
        <f t="shared" si="16"/>
        <v>1</v>
      </c>
      <c r="K240" s="515">
        <v>1</v>
      </c>
      <c r="L240" s="536">
        <v>1</v>
      </c>
      <c r="M240" s="537">
        <v>1</v>
      </c>
      <c r="N240" s="538">
        <v>1</v>
      </c>
      <c r="O240" s="521">
        <f t="shared" si="15"/>
        <v>1</v>
      </c>
      <c r="P240" s="588">
        <v>0</v>
      </c>
      <c r="Q240" s="589">
        <v>0</v>
      </c>
      <c r="R240" s="590"/>
      <c r="S240" s="591"/>
      <c r="T240" s="602"/>
    </row>
    <row r="241" spans="1:20" s="534" customFormat="1" ht="14.25" customHeight="1" outlineLevel="1">
      <c r="A241" s="522" t="s">
        <v>315</v>
      </c>
      <c r="B241" s="562" t="s">
        <v>15</v>
      </c>
      <c r="C241" s="563" t="s">
        <v>161</v>
      </c>
      <c r="D241" s="495" t="s">
        <v>536</v>
      </c>
      <c r="E241" s="603"/>
      <c r="F241" s="564">
        <v>1</v>
      </c>
      <c r="G241" s="523">
        <v>1</v>
      </c>
      <c r="H241" s="535">
        <v>0.14</v>
      </c>
      <c r="I241" s="539">
        <v>0.14</v>
      </c>
      <c r="J241" s="525">
        <f t="shared" si="16"/>
        <v>1</v>
      </c>
      <c r="K241" s="515">
        <v>1</v>
      </c>
      <c r="L241" s="536">
        <v>1</v>
      </c>
      <c r="M241" s="537">
        <v>1</v>
      </c>
      <c r="N241" s="538">
        <v>1</v>
      </c>
      <c r="O241" s="521">
        <f t="shared" si="15"/>
        <v>1</v>
      </c>
      <c r="P241" s="588">
        <v>0</v>
      </c>
      <c r="Q241" s="589">
        <v>0</v>
      </c>
      <c r="R241" s="590"/>
      <c r="S241" s="591"/>
      <c r="T241" s="602"/>
    </row>
    <row r="242" spans="1:20" s="534" customFormat="1" ht="14.25" customHeight="1" outlineLevel="1">
      <c r="A242" s="522" t="s">
        <v>315</v>
      </c>
      <c r="B242" s="562" t="s">
        <v>15</v>
      </c>
      <c r="C242" s="563" t="s">
        <v>161</v>
      </c>
      <c r="D242" s="495" t="s">
        <v>446</v>
      </c>
      <c r="E242" s="603"/>
      <c r="F242" s="564">
        <v>1</v>
      </c>
      <c r="G242" s="523">
        <v>1</v>
      </c>
      <c r="H242" s="535">
        <v>0.12</v>
      </c>
      <c r="I242" s="539">
        <v>0.12</v>
      </c>
      <c r="J242" s="525">
        <f t="shared" si="16"/>
        <v>1</v>
      </c>
      <c r="K242" s="515">
        <v>1</v>
      </c>
      <c r="L242" s="536">
        <v>1</v>
      </c>
      <c r="M242" s="537">
        <v>1</v>
      </c>
      <c r="N242" s="538">
        <v>1</v>
      </c>
      <c r="O242" s="521">
        <f t="shared" si="15"/>
        <v>1</v>
      </c>
      <c r="P242" s="588">
        <v>0</v>
      </c>
      <c r="Q242" s="589">
        <v>0</v>
      </c>
      <c r="R242" s="590"/>
      <c r="S242" s="591"/>
      <c r="T242" s="602"/>
    </row>
    <row r="243" spans="1:20" s="534" customFormat="1" ht="14.25" customHeight="1" outlineLevel="1">
      <c r="A243" s="522" t="s">
        <v>315</v>
      </c>
      <c r="B243" s="562" t="s">
        <v>15</v>
      </c>
      <c r="C243" s="563" t="s">
        <v>161</v>
      </c>
      <c r="D243" s="495" t="s">
        <v>447</v>
      </c>
      <c r="E243" s="603"/>
      <c r="F243" s="564">
        <v>1</v>
      </c>
      <c r="G243" s="523">
        <v>1</v>
      </c>
      <c r="H243" s="535">
        <v>0.01</v>
      </c>
      <c r="I243" s="539">
        <v>0.01</v>
      </c>
      <c r="J243" s="525">
        <f t="shared" si="16"/>
        <v>1</v>
      </c>
      <c r="K243" s="515">
        <v>1</v>
      </c>
      <c r="L243" s="536">
        <v>1</v>
      </c>
      <c r="M243" s="537">
        <v>1</v>
      </c>
      <c r="N243" s="538">
        <v>1</v>
      </c>
      <c r="O243" s="521">
        <f t="shared" si="15"/>
        <v>1</v>
      </c>
      <c r="P243" s="588">
        <v>0</v>
      </c>
      <c r="Q243" s="589">
        <v>0</v>
      </c>
      <c r="R243" s="590"/>
      <c r="S243" s="591"/>
      <c r="T243" s="602"/>
    </row>
    <row r="244" spans="1:20" s="534" customFormat="1" ht="14.25" customHeight="1" outlineLevel="1">
      <c r="A244" s="522" t="s">
        <v>315</v>
      </c>
      <c r="B244" s="562" t="s">
        <v>15</v>
      </c>
      <c r="C244" s="563" t="s">
        <v>161</v>
      </c>
      <c r="D244" s="495" t="s">
        <v>448</v>
      </c>
      <c r="E244" s="603"/>
      <c r="F244" s="564">
        <v>1</v>
      </c>
      <c r="G244" s="523">
        <v>1</v>
      </c>
      <c r="H244" s="535">
        <v>0.02</v>
      </c>
      <c r="I244" s="539">
        <v>0.02</v>
      </c>
      <c r="J244" s="525">
        <f t="shared" si="16"/>
        <v>1</v>
      </c>
      <c r="K244" s="515">
        <v>1</v>
      </c>
      <c r="L244" s="536">
        <v>1</v>
      </c>
      <c r="M244" s="537">
        <v>1</v>
      </c>
      <c r="N244" s="538">
        <v>1</v>
      </c>
      <c r="O244" s="521">
        <f t="shared" si="15"/>
        <v>1</v>
      </c>
      <c r="P244" s="588">
        <v>0</v>
      </c>
      <c r="Q244" s="589">
        <v>0</v>
      </c>
      <c r="R244" s="590"/>
      <c r="S244" s="591"/>
      <c r="T244" s="602"/>
    </row>
    <row r="245" spans="1:20" s="534" customFormat="1" ht="14.25" customHeight="1" outlineLevel="1">
      <c r="A245" s="522" t="s">
        <v>315</v>
      </c>
      <c r="B245" s="562" t="s">
        <v>15</v>
      </c>
      <c r="C245" s="563" t="s">
        <v>161</v>
      </c>
      <c r="D245" s="495" t="s">
        <v>449</v>
      </c>
      <c r="E245" s="603"/>
      <c r="F245" s="564">
        <v>1</v>
      </c>
      <c r="G245" s="523">
        <v>1</v>
      </c>
      <c r="H245" s="535">
        <v>0.03</v>
      </c>
      <c r="I245" s="539">
        <v>0.03</v>
      </c>
      <c r="J245" s="525">
        <f t="shared" si="16"/>
        <v>1</v>
      </c>
      <c r="K245" s="515">
        <v>1</v>
      </c>
      <c r="L245" s="536">
        <v>1</v>
      </c>
      <c r="M245" s="537">
        <v>1</v>
      </c>
      <c r="N245" s="538">
        <v>1</v>
      </c>
      <c r="O245" s="521">
        <f t="shared" si="15"/>
        <v>1</v>
      </c>
      <c r="P245" s="588">
        <v>0</v>
      </c>
      <c r="Q245" s="589">
        <v>0</v>
      </c>
      <c r="R245" s="590"/>
      <c r="S245" s="591"/>
      <c r="T245" s="602"/>
    </row>
    <row r="246" spans="1:20" s="534" customFormat="1" ht="14.25" customHeight="1" outlineLevel="1">
      <c r="A246" s="522" t="s">
        <v>315</v>
      </c>
      <c r="B246" s="562" t="s">
        <v>15</v>
      </c>
      <c r="C246" s="563" t="s">
        <v>161</v>
      </c>
      <c r="D246" s="495" t="s">
        <v>450</v>
      </c>
      <c r="E246" s="603"/>
      <c r="F246" s="564">
        <v>1</v>
      </c>
      <c r="G246" s="523">
        <v>1</v>
      </c>
      <c r="H246" s="535">
        <v>0.21</v>
      </c>
      <c r="I246" s="539">
        <v>0.21</v>
      </c>
      <c r="J246" s="525">
        <f t="shared" si="16"/>
        <v>1</v>
      </c>
      <c r="K246" s="515">
        <v>1</v>
      </c>
      <c r="L246" s="536">
        <v>1</v>
      </c>
      <c r="M246" s="537">
        <v>1</v>
      </c>
      <c r="N246" s="538">
        <v>1</v>
      </c>
      <c r="O246" s="521">
        <f t="shared" si="15"/>
        <v>1</v>
      </c>
      <c r="P246" s="588">
        <v>0</v>
      </c>
      <c r="Q246" s="589">
        <v>0</v>
      </c>
      <c r="R246" s="590"/>
      <c r="S246" s="591"/>
      <c r="T246" s="602"/>
    </row>
    <row r="247" spans="1:20" s="534" customFormat="1" ht="14.25" customHeight="1" outlineLevel="1">
      <c r="A247" s="522" t="s">
        <v>315</v>
      </c>
      <c r="B247" s="562" t="s">
        <v>15</v>
      </c>
      <c r="C247" s="563" t="s">
        <v>161</v>
      </c>
      <c r="D247" s="495" t="s">
        <v>451</v>
      </c>
      <c r="E247" s="603"/>
      <c r="F247" s="564">
        <v>1</v>
      </c>
      <c r="G247" s="523">
        <v>1</v>
      </c>
      <c r="H247" s="535">
        <v>0.01</v>
      </c>
      <c r="I247" s="539">
        <v>0.01</v>
      </c>
      <c r="J247" s="525">
        <f t="shared" si="16"/>
        <v>1</v>
      </c>
      <c r="K247" s="515">
        <v>1</v>
      </c>
      <c r="L247" s="536">
        <v>1</v>
      </c>
      <c r="M247" s="537">
        <v>1</v>
      </c>
      <c r="N247" s="538">
        <v>1</v>
      </c>
      <c r="O247" s="521">
        <f t="shared" si="15"/>
        <v>1</v>
      </c>
      <c r="P247" s="588">
        <v>0</v>
      </c>
      <c r="Q247" s="589">
        <v>0</v>
      </c>
      <c r="R247" s="590"/>
      <c r="S247" s="591"/>
      <c r="T247" s="602"/>
    </row>
    <row r="248" spans="1:20" s="534" customFormat="1" ht="14.25" customHeight="1" outlineLevel="1">
      <c r="A248" s="522" t="s">
        <v>315</v>
      </c>
      <c r="B248" s="562" t="s">
        <v>15</v>
      </c>
      <c r="C248" s="563" t="s">
        <v>161</v>
      </c>
      <c r="D248" s="495" t="s">
        <v>452</v>
      </c>
      <c r="E248" s="603"/>
      <c r="F248" s="564">
        <v>1</v>
      </c>
      <c r="G248" s="523">
        <v>1</v>
      </c>
      <c r="H248" s="535">
        <v>0.02</v>
      </c>
      <c r="I248" s="539">
        <v>0.02</v>
      </c>
      <c r="J248" s="525">
        <f t="shared" si="16"/>
        <v>1</v>
      </c>
      <c r="K248" s="515">
        <v>1</v>
      </c>
      <c r="L248" s="536">
        <v>1</v>
      </c>
      <c r="M248" s="537">
        <v>1</v>
      </c>
      <c r="N248" s="538">
        <v>1</v>
      </c>
      <c r="O248" s="521">
        <f t="shared" si="15"/>
        <v>1</v>
      </c>
      <c r="P248" s="588">
        <v>0</v>
      </c>
      <c r="Q248" s="589">
        <v>0</v>
      </c>
      <c r="R248" s="590"/>
      <c r="S248" s="591"/>
      <c r="T248" s="602"/>
    </row>
    <row r="249" spans="1:20" s="534" customFormat="1" ht="14.25" customHeight="1" outlineLevel="1">
      <c r="A249" s="522" t="s">
        <v>315</v>
      </c>
      <c r="B249" s="562" t="s">
        <v>15</v>
      </c>
      <c r="C249" s="563" t="s">
        <v>161</v>
      </c>
      <c r="D249" s="495" t="s">
        <v>453</v>
      </c>
      <c r="E249" s="603"/>
      <c r="F249" s="564">
        <v>1</v>
      </c>
      <c r="G249" s="523">
        <v>1</v>
      </c>
      <c r="H249" s="535">
        <v>0.14</v>
      </c>
      <c r="I249" s="539">
        <v>0.14</v>
      </c>
      <c r="J249" s="525">
        <f t="shared" si="16"/>
        <v>1</v>
      </c>
      <c r="K249" s="515">
        <v>1</v>
      </c>
      <c r="L249" s="536">
        <v>1</v>
      </c>
      <c r="M249" s="537">
        <v>1</v>
      </c>
      <c r="N249" s="538">
        <v>1</v>
      </c>
      <c r="O249" s="521">
        <f t="shared" si="15"/>
        <v>1</v>
      </c>
      <c r="P249" s="588">
        <v>0</v>
      </c>
      <c r="Q249" s="589">
        <v>0</v>
      </c>
      <c r="R249" s="590"/>
      <c r="S249" s="591"/>
      <c r="T249" s="602"/>
    </row>
    <row r="250" spans="1:20" s="534" customFormat="1" ht="14.25" customHeight="1" outlineLevel="1">
      <c r="A250" s="522" t="s">
        <v>315</v>
      </c>
      <c r="B250" s="562" t="s">
        <v>15</v>
      </c>
      <c r="C250" s="563" t="s">
        <v>161</v>
      </c>
      <c r="D250" s="495" t="s">
        <v>454</v>
      </c>
      <c r="E250" s="603"/>
      <c r="F250" s="564">
        <v>1</v>
      </c>
      <c r="G250" s="523">
        <v>1</v>
      </c>
      <c r="H250" s="535">
        <v>0.37</v>
      </c>
      <c r="I250" s="539">
        <v>0.37</v>
      </c>
      <c r="J250" s="525">
        <f t="shared" si="16"/>
        <v>1</v>
      </c>
      <c r="K250" s="515">
        <v>1</v>
      </c>
      <c r="L250" s="536">
        <v>1</v>
      </c>
      <c r="M250" s="537">
        <v>1</v>
      </c>
      <c r="N250" s="538">
        <v>1</v>
      </c>
      <c r="O250" s="521">
        <f t="shared" si="15"/>
        <v>1</v>
      </c>
      <c r="P250" s="588">
        <v>0</v>
      </c>
      <c r="Q250" s="589">
        <v>0</v>
      </c>
      <c r="R250" s="590"/>
      <c r="S250" s="591"/>
      <c r="T250" s="602"/>
    </row>
    <row r="251" spans="1:20" s="534" customFormat="1" ht="14.25" customHeight="1" outlineLevel="1">
      <c r="A251" s="522" t="s">
        <v>315</v>
      </c>
      <c r="B251" s="562" t="s">
        <v>15</v>
      </c>
      <c r="C251" s="563" t="s">
        <v>161</v>
      </c>
      <c r="D251" s="495" t="s">
        <v>455</v>
      </c>
      <c r="E251" s="603"/>
      <c r="F251" s="564">
        <v>1</v>
      </c>
      <c r="G251" s="523">
        <v>1</v>
      </c>
      <c r="H251" s="535">
        <v>0.17</v>
      </c>
      <c r="I251" s="539">
        <v>0.17</v>
      </c>
      <c r="J251" s="525">
        <f t="shared" si="16"/>
        <v>1</v>
      </c>
      <c r="K251" s="515">
        <v>1</v>
      </c>
      <c r="L251" s="536">
        <v>1</v>
      </c>
      <c r="M251" s="537">
        <v>1</v>
      </c>
      <c r="N251" s="538">
        <v>1</v>
      </c>
      <c r="O251" s="521">
        <f t="shared" si="15"/>
        <v>1</v>
      </c>
      <c r="P251" s="588">
        <v>0</v>
      </c>
      <c r="Q251" s="589">
        <v>0</v>
      </c>
      <c r="R251" s="590"/>
      <c r="S251" s="591"/>
      <c r="T251" s="602"/>
    </row>
    <row r="252" spans="1:20" s="534" customFormat="1" ht="14.25" customHeight="1" outlineLevel="1">
      <c r="A252" s="522" t="s">
        <v>315</v>
      </c>
      <c r="B252" s="562" t="s">
        <v>15</v>
      </c>
      <c r="C252" s="563" t="s">
        <v>161</v>
      </c>
      <c r="D252" s="495" t="s">
        <v>456</v>
      </c>
      <c r="E252" s="603"/>
      <c r="F252" s="564">
        <v>1</v>
      </c>
      <c r="G252" s="523">
        <v>1</v>
      </c>
      <c r="H252" s="535">
        <v>0.02</v>
      </c>
      <c r="I252" s="539">
        <v>0.02</v>
      </c>
      <c r="J252" s="525">
        <f t="shared" si="16"/>
        <v>1</v>
      </c>
      <c r="K252" s="515">
        <v>1</v>
      </c>
      <c r="L252" s="536">
        <v>1</v>
      </c>
      <c r="M252" s="537">
        <v>1</v>
      </c>
      <c r="N252" s="538">
        <v>1</v>
      </c>
      <c r="O252" s="521">
        <f t="shared" si="15"/>
        <v>1</v>
      </c>
      <c r="P252" s="588">
        <v>0</v>
      </c>
      <c r="Q252" s="589">
        <v>0</v>
      </c>
      <c r="R252" s="590"/>
      <c r="S252" s="591"/>
      <c r="T252" s="602"/>
    </row>
    <row r="253" spans="1:29" s="756" customFormat="1" ht="12.75" customHeight="1" outlineLevel="1">
      <c r="A253" s="767" t="s">
        <v>328</v>
      </c>
      <c r="B253" s="562" t="s">
        <v>15</v>
      </c>
      <c r="C253" s="563" t="s">
        <v>162</v>
      </c>
      <c r="D253" s="495" t="s">
        <v>329</v>
      </c>
      <c r="E253" s="737"/>
      <c r="F253" s="771">
        <v>1</v>
      </c>
      <c r="G253" s="772">
        <v>0</v>
      </c>
      <c r="H253" s="773">
        <v>720</v>
      </c>
      <c r="I253" s="774">
        <v>720</v>
      </c>
      <c r="J253" s="525">
        <f>IF(H253&gt;0,I253/H253,0)</f>
        <v>1</v>
      </c>
      <c r="K253" s="515">
        <v>0</v>
      </c>
      <c r="L253" s="592">
        <v>0</v>
      </c>
      <c r="M253" s="581">
        <v>0</v>
      </c>
      <c r="N253" s="593">
        <v>0</v>
      </c>
      <c r="O253" s="521">
        <f>IF(AND(M253=1,N253=1),1,0)</f>
        <v>0</v>
      </c>
      <c r="P253" s="781">
        <v>0</v>
      </c>
      <c r="Q253" s="782">
        <v>0</v>
      </c>
      <c r="R253" s="559"/>
      <c r="S253" s="560"/>
      <c r="T253" s="496"/>
      <c r="U253" s="534"/>
      <c r="V253" s="534"/>
      <c r="W253" s="534"/>
      <c r="X253" s="534"/>
      <c r="Y253" s="534"/>
      <c r="Z253" s="534"/>
      <c r="AA253" s="534"/>
      <c r="AB253" s="534"/>
      <c r="AC253" s="534"/>
    </row>
    <row r="254" spans="1:29" s="756" customFormat="1" ht="12.75" customHeight="1" outlineLevel="1">
      <c r="A254" s="522" t="s">
        <v>330</v>
      </c>
      <c r="B254" s="562" t="s">
        <v>15</v>
      </c>
      <c r="C254" s="563" t="s">
        <v>162</v>
      </c>
      <c r="D254" s="495" t="s">
        <v>331</v>
      </c>
      <c r="E254" s="737"/>
      <c r="F254" s="771">
        <v>1</v>
      </c>
      <c r="G254" s="772">
        <v>1</v>
      </c>
      <c r="H254" s="773">
        <v>111000</v>
      </c>
      <c r="I254" s="773">
        <v>38681</v>
      </c>
      <c r="J254" s="525">
        <f>IF(H254&gt;0,I254/H254,0)</f>
        <v>0.3484774774774775</v>
      </c>
      <c r="K254" s="515">
        <v>0</v>
      </c>
      <c r="L254" s="592">
        <v>0</v>
      </c>
      <c r="M254" s="581">
        <v>1</v>
      </c>
      <c r="N254" s="538">
        <v>1</v>
      </c>
      <c r="O254" s="521">
        <f>IF(AND(M254=1,N254=1),1,0)</f>
        <v>1</v>
      </c>
      <c r="P254" s="782">
        <v>0</v>
      </c>
      <c r="Q254" s="780">
        <v>0</v>
      </c>
      <c r="R254" s="559"/>
      <c r="S254" s="805" t="s">
        <v>481</v>
      </c>
      <c r="T254" s="496"/>
      <c r="U254" s="534"/>
      <c r="V254" s="534"/>
      <c r="W254" s="534"/>
      <c r="X254" s="534"/>
      <c r="Y254" s="534"/>
      <c r="Z254" s="534"/>
      <c r="AA254" s="534"/>
      <c r="AB254" s="534"/>
      <c r="AC254" s="534"/>
    </row>
    <row r="255" spans="1:29" s="756" customFormat="1" ht="12.75" customHeight="1" outlineLevel="1">
      <c r="A255" s="522" t="s">
        <v>332</v>
      </c>
      <c r="B255" s="562" t="s">
        <v>15</v>
      </c>
      <c r="C255" s="563" t="s">
        <v>162</v>
      </c>
      <c r="D255" s="495" t="s">
        <v>333</v>
      </c>
      <c r="E255" s="737"/>
      <c r="F255" s="771">
        <v>1</v>
      </c>
      <c r="G255" s="772">
        <v>1</v>
      </c>
      <c r="H255" s="524">
        <v>41053</v>
      </c>
      <c r="I255" s="524">
        <v>41053</v>
      </c>
      <c r="J255" s="525">
        <f>IF(H255&gt;0,I255/H255,0)</f>
        <v>1</v>
      </c>
      <c r="K255" s="524">
        <v>1</v>
      </c>
      <c r="L255" s="592">
        <v>1</v>
      </c>
      <c r="M255" s="592">
        <v>1</v>
      </c>
      <c r="N255" s="592">
        <v>1</v>
      </c>
      <c r="O255" s="521">
        <v>1</v>
      </c>
      <c r="P255" s="783">
        <v>0</v>
      </c>
      <c r="Q255" s="780">
        <v>0</v>
      </c>
      <c r="R255" s="560"/>
      <c r="S255" s="496" t="s">
        <v>334</v>
      </c>
      <c r="T255" s="560"/>
      <c r="U255" s="534"/>
      <c r="V255" s="534"/>
      <c r="W255" s="534"/>
      <c r="X255" s="534"/>
      <c r="Y255" s="534"/>
      <c r="Z255" s="534"/>
      <c r="AA255" s="534"/>
      <c r="AB255" s="534"/>
      <c r="AC255" s="534"/>
    </row>
    <row r="256" spans="1:20" s="270" customFormat="1" ht="12.75" outlineLevel="1">
      <c r="A256" s="293"/>
      <c r="B256" s="52"/>
      <c r="C256" s="52"/>
      <c r="D256" s="119"/>
      <c r="E256" s="226"/>
      <c r="F256" s="396"/>
      <c r="G256" s="396"/>
      <c r="H256" s="397"/>
      <c r="I256" s="397"/>
      <c r="J256" s="108"/>
      <c r="K256" s="396"/>
      <c r="L256" s="413"/>
      <c r="M256" s="414"/>
      <c r="N256" s="415"/>
      <c r="O256" s="78"/>
      <c r="P256" s="396"/>
      <c r="Q256" s="431"/>
      <c r="R256" s="473"/>
      <c r="S256" s="474"/>
      <c r="T256" s="474"/>
    </row>
    <row r="257" spans="1:20" s="268" customFormat="1" ht="12.75" outlineLevel="2">
      <c r="A257" s="291"/>
      <c r="B257" s="30" t="s">
        <v>51</v>
      </c>
      <c r="C257" s="28"/>
      <c r="D257" s="115"/>
      <c r="E257" s="232" t="s">
        <v>153</v>
      </c>
      <c r="F257" s="398" t="s">
        <v>81</v>
      </c>
      <c r="G257" s="398" t="s">
        <v>82</v>
      </c>
      <c r="H257" s="399" t="s">
        <v>33</v>
      </c>
      <c r="I257" s="432"/>
      <c r="J257" s="76" t="s">
        <v>79</v>
      </c>
      <c r="K257" s="416" t="s">
        <v>80</v>
      </c>
      <c r="L257" s="417"/>
      <c r="M257" s="399"/>
      <c r="N257" s="418"/>
      <c r="O257" s="103"/>
      <c r="P257" s="398"/>
      <c r="Q257" s="432"/>
      <c r="R257" s="475"/>
      <c r="S257" s="476"/>
      <c r="T257" s="476"/>
    </row>
    <row r="258" spans="1:20" s="271" customFormat="1" ht="12.75" outlineLevel="2">
      <c r="A258" s="297"/>
      <c r="B258" s="40"/>
      <c r="C258" s="14"/>
      <c r="D258" s="25"/>
      <c r="E258" s="228" t="s">
        <v>154</v>
      </c>
      <c r="F258" s="400">
        <f>IF(F260&gt;0,F259/F260,0)</f>
        <v>1</v>
      </c>
      <c r="G258" s="400">
        <f>IF(G260&gt;0,G259/G260,0)</f>
        <v>0.625</v>
      </c>
      <c r="H258" s="401"/>
      <c r="I258" s="420"/>
      <c r="J258" s="69">
        <f>IF(J260&gt;0,J259/J260,0)</f>
        <v>0.7364254689618405</v>
      </c>
      <c r="K258" s="400">
        <f>IF(K260&gt;0,K259/K260,0)</f>
        <v>0.3333333333333333</v>
      </c>
      <c r="L258" s="419"/>
      <c r="M258" s="401"/>
      <c r="N258" s="420"/>
      <c r="O258" s="98"/>
      <c r="P258" s="433"/>
      <c r="Q258" s="434"/>
      <c r="R258" s="477"/>
      <c r="S258" s="477"/>
      <c r="T258" s="477"/>
    </row>
    <row r="259" spans="1:20" s="271" customFormat="1" ht="12.75" outlineLevel="2">
      <c r="A259" s="297"/>
      <c r="B259" s="40"/>
      <c r="C259" s="14"/>
      <c r="D259" s="25"/>
      <c r="E259" s="228" t="s">
        <v>175</v>
      </c>
      <c r="F259" s="402">
        <f>F262</f>
        <v>24</v>
      </c>
      <c r="G259" s="402">
        <f>G262</f>
        <v>15</v>
      </c>
      <c r="H259" s="401"/>
      <c r="I259" s="420"/>
      <c r="J259" s="245">
        <f>I262</f>
        <v>1717606.42</v>
      </c>
      <c r="K259" s="402">
        <f>K262</f>
        <v>8</v>
      </c>
      <c r="L259" s="419"/>
      <c r="M259" s="401"/>
      <c r="N259" s="420"/>
      <c r="O259" s="98"/>
      <c r="P259" s="433"/>
      <c r="Q259" s="434"/>
      <c r="R259" s="477"/>
      <c r="S259" s="477"/>
      <c r="T259" s="477"/>
    </row>
    <row r="260" spans="1:20" s="271" customFormat="1" ht="12.75" outlineLevel="2">
      <c r="A260" s="297"/>
      <c r="B260" s="40"/>
      <c r="C260" s="14"/>
      <c r="D260" s="25"/>
      <c r="E260" s="228" t="s">
        <v>176</v>
      </c>
      <c r="F260" s="402">
        <f>$D262</f>
        <v>24</v>
      </c>
      <c r="G260" s="402">
        <f>$D262</f>
        <v>24</v>
      </c>
      <c r="H260" s="401"/>
      <c r="I260" s="420"/>
      <c r="J260" s="245">
        <f>H262</f>
        <v>2332356.08</v>
      </c>
      <c r="K260" s="402">
        <f>$D262</f>
        <v>24</v>
      </c>
      <c r="L260" s="419"/>
      <c r="M260" s="401"/>
      <c r="N260" s="420"/>
      <c r="O260" s="98"/>
      <c r="P260" s="433"/>
      <c r="Q260" s="434"/>
      <c r="R260" s="477"/>
      <c r="S260" s="477"/>
      <c r="T260" s="477"/>
    </row>
    <row r="261" spans="1:20" s="272" customFormat="1" ht="12.75" outlineLevel="3">
      <c r="A261" s="298"/>
      <c r="B261" s="41"/>
      <c r="C261" s="11"/>
      <c r="D261" s="117" t="s">
        <v>125</v>
      </c>
      <c r="E261" s="233" t="s">
        <v>150</v>
      </c>
      <c r="F261" s="403" t="s">
        <v>84</v>
      </c>
      <c r="G261" s="403" t="s">
        <v>85</v>
      </c>
      <c r="H261" s="404" t="s">
        <v>137</v>
      </c>
      <c r="I261" s="438" t="s">
        <v>138</v>
      </c>
      <c r="J261" s="73"/>
      <c r="K261" s="403" t="s">
        <v>83</v>
      </c>
      <c r="L261" s="421" t="s">
        <v>182</v>
      </c>
      <c r="M261" s="422" t="s">
        <v>183</v>
      </c>
      <c r="N261" s="423" t="s">
        <v>184</v>
      </c>
      <c r="O261" s="99" t="s">
        <v>185</v>
      </c>
      <c r="P261" s="403"/>
      <c r="Q261" s="435"/>
      <c r="R261" s="473"/>
      <c r="S261" s="478"/>
      <c r="T261" s="478"/>
    </row>
    <row r="262" spans="1:20" s="270" customFormat="1" ht="12.75" outlineLevel="3">
      <c r="A262" s="299"/>
      <c r="B262" s="41"/>
      <c r="C262" s="7"/>
      <c r="D262" s="16">
        <f>COUNTA(D263:D288)</f>
        <v>24</v>
      </c>
      <c r="E262" s="233" t="s">
        <v>151</v>
      </c>
      <c r="F262" s="405">
        <f>SUM(F263:F288)</f>
        <v>24</v>
      </c>
      <c r="G262" s="405">
        <f>SUM(G263:G288)</f>
        <v>15</v>
      </c>
      <c r="H262" s="406">
        <f>SUM(H263:H288)</f>
        <v>2332356.08</v>
      </c>
      <c r="I262" s="444">
        <f>SUM(I263:I288)</f>
        <v>1717606.42</v>
      </c>
      <c r="J262" s="74"/>
      <c r="K262" s="405">
        <f>SUM(K263:K288)</f>
        <v>8</v>
      </c>
      <c r="L262" s="424">
        <f>SUM(L263:L288)</f>
        <v>11</v>
      </c>
      <c r="M262" s="406">
        <f>SUM(M263:M288)</f>
        <v>13</v>
      </c>
      <c r="N262" s="425">
        <f>SUM(N263:N288)</f>
        <v>8</v>
      </c>
      <c r="O262" s="8">
        <f>SUM(O263:O288)</f>
        <v>8</v>
      </c>
      <c r="P262" s="405"/>
      <c r="Q262" s="436"/>
      <c r="R262" s="479"/>
      <c r="S262" s="474"/>
      <c r="T262" s="474"/>
    </row>
    <row r="263" spans="1:20" s="273" customFormat="1" ht="12.75" outlineLevel="2">
      <c r="A263" s="303"/>
      <c r="B263" s="44"/>
      <c r="C263" s="44"/>
      <c r="D263" s="114"/>
      <c r="E263" s="223"/>
      <c r="F263" s="407"/>
      <c r="G263" s="407"/>
      <c r="H263" s="408"/>
      <c r="I263" s="408"/>
      <c r="J263" s="105"/>
      <c r="K263" s="407"/>
      <c r="L263" s="426"/>
      <c r="M263" s="427"/>
      <c r="N263" s="428"/>
      <c r="O263" s="67"/>
      <c r="P263" s="407"/>
      <c r="Q263" s="437"/>
      <c r="R263" s="480"/>
      <c r="S263" s="481"/>
      <c r="T263" s="481"/>
    </row>
    <row r="264" spans="1:20" s="867" customFormat="1" ht="12.75" customHeight="1" outlineLevel="1">
      <c r="A264" s="566" t="s">
        <v>308</v>
      </c>
      <c r="B264" s="642" t="s">
        <v>16</v>
      </c>
      <c r="C264" s="643" t="s">
        <v>163</v>
      </c>
      <c r="D264" s="619" t="s">
        <v>335</v>
      </c>
      <c r="E264" s="520" t="s">
        <v>33</v>
      </c>
      <c r="F264" s="571">
        <v>1</v>
      </c>
      <c r="G264" s="571">
        <v>0</v>
      </c>
      <c r="H264" s="864">
        <v>111000</v>
      </c>
      <c r="I264" s="826">
        <v>111000</v>
      </c>
      <c r="J264" s="827">
        <f>IF(H264&gt;0,I264/H264,0)</f>
        <v>1</v>
      </c>
      <c r="K264" s="837">
        <v>0</v>
      </c>
      <c r="L264" s="838">
        <v>0</v>
      </c>
      <c r="M264" s="838">
        <v>1</v>
      </c>
      <c r="N264" s="837">
        <v>0</v>
      </c>
      <c r="O264" s="840">
        <f>IF(AND(M264=1,N264=1),1,0)</f>
        <v>0</v>
      </c>
      <c r="P264" s="841">
        <v>0</v>
      </c>
      <c r="Q264" s="842">
        <v>0</v>
      </c>
      <c r="R264" s="829"/>
      <c r="S264" s="865" t="s">
        <v>530</v>
      </c>
      <c r="T264" s="866"/>
    </row>
    <row r="265" spans="1:20" s="648" customFormat="1" ht="12.75" customHeight="1" outlineLevel="1">
      <c r="A265" s="566" t="s">
        <v>317</v>
      </c>
      <c r="B265" s="642" t="s">
        <v>16</v>
      </c>
      <c r="C265" s="643" t="s">
        <v>163</v>
      </c>
      <c r="D265" s="619" t="s">
        <v>389</v>
      </c>
      <c r="E265" s="584"/>
      <c r="F265" s="571">
        <v>1</v>
      </c>
      <c r="G265" s="571">
        <v>1</v>
      </c>
      <c r="H265" s="572">
        <v>111000</v>
      </c>
      <c r="I265" s="572">
        <v>111000</v>
      </c>
      <c r="J265" s="585">
        <f aca="true" t="shared" si="17" ref="J265:J282">IF(H265&gt;0,I265/H265,0)</f>
        <v>1</v>
      </c>
      <c r="K265" s="572">
        <v>1</v>
      </c>
      <c r="L265" s="598">
        <v>1</v>
      </c>
      <c r="M265" s="598">
        <v>1</v>
      </c>
      <c r="N265" s="598">
        <v>1</v>
      </c>
      <c r="O265" s="587">
        <f aca="true" t="shared" si="18" ref="O265:O277">IF(AND(M265=1,N265=1),1,0)</f>
        <v>1</v>
      </c>
      <c r="P265" s="644">
        <v>0</v>
      </c>
      <c r="Q265" s="645">
        <v>0</v>
      </c>
      <c r="R265" s="646"/>
      <c r="S265" s="647"/>
      <c r="T265" s="647"/>
    </row>
    <row r="266" spans="1:20" s="648" customFormat="1" ht="12.75" customHeight="1" outlineLevel="1">
      <c r="A266" s="566" t="s">
        <v>317</v>
      </c>
      <c r="B266" s="642" t="s">
        <v>16</v>
      </c>
      <c r="C266" s="643" t="s">
        <v>163</v>
      </c>
      <c r="D266" s="619" t="s">
        <v>390</v>
      </c>
      <c r="E266" s="584"/>
      <c r="F266" s="571">
        <v>1</v>
      </c>
      <c r="G266" s="571">
        <v>1</v>
      </c>
      <c r="H266" s="572">
        <v>111000</v>
      </c>
      <c r="I266" s="572">
        <v>111000</v>
      </c>
      <c r="J266" s="585">
        <f>IF(H266&gt;0,I266/H266,0)</f>
        <v>1</v>
      </c>
      <c r="K266" s="572">
        <v>1</v>
      </c>
      <c r="L266" s="598">
        <v>1</v>
      </c>
      <c r="M266" s="598">
        <v>1</v>
      </c>
      <c r="N266" s="598">
        <v>1</v>
      </c>
      <c r="O266" s="587">
        <f t="shared" si="18"/>
        <v>1</v>
      </c>
      <c r="P266" s="644">
        <v>0</v>
      </c>
      <c r="Q266" s="645">
        <v>0</v>
      </c>
      <c r="R266" s="646"/>
      <c r="S266" s="647"/>
      <c r="T266" s="647"/>
    </row>
    <row r="267" spans="1:20" s="648" customFormat="1" ht="12.75" customHeight="1" outlineLevel="1">
      <c r="A267" s="566" t="s">
        <v>317</v>
      </c>
      <c r="B267" s="642" t="s">
        <v>16</v>
      </c>
      <c r="C267" s="643" t="s">
        <v>163</v>
      </c>
      <c r="D267" s="619" t="s">
        <v>391</v>
      </c>
      <c r="E267" s="649"/>
      <c r="F267" s="571">
        <v>1</v>
      </c>
      <c r="G267" s="571">
        <v>1</v>
      </c>
      <c r="H267" s="572">
        <v>111000</v>
      </c>
      <c r="I267" s="572">
        <v>111000</v>
      </c>
      <c r="J267" s="585">
        <f>IF(H267&gt;0,I267/H267,0)</f>
        <v>1</v>
      </c>
      <c r="K267" s="572">
        <v>1</v>
      </c>
      <c r="L267" s="598">
        <v>1</v>
      </c>
      <c r="M267" s="598">
        <v>1</v>
      </c>
      <c r="N267" s="598">
        <v>1</v>
      </c>
      <c r="O267" s="587">
        <f t="shared" si="18"/>
        <v>1</v>
      </c>
      <c r="P267" s="644">
        <v>0</v>
      </c>
      <c r="Q267" s="645">
        <v>0</v>
      </c>
      <c r="R267" s="646"/>
      <c r="S267" s="647"/>
      <c r="T267" s="647"/>
    </row>
    <row r="268" spans="1:20" s="648" customFormat="1" ht="12.75" customHeight="1" outlineLevel="1">
      <c r="A268" s="566" t="s">
        <v>317</v>
      </c>
      <c r="B268" s="642" t="s">
        <v>16</v>
      </c>
      <c r="C268" s="643" t="s">
        <v>163</v>
      </c>
      <c r="D268" s="619" t="s">
        <v>392</v>
      </c>
      <c r="E268" s="649"/>
      <c r="F268" s="571">
        <v>1</v>
      </c>
      <c r="G268" s="571">
        <v>1</v>
      </c>
      <c r="H268" s="572">
        <v>111000</v>
      </c>
      <c r="I268" s="572">
        <v>111000</v>
      </c>
      <c r="J268" s="585">
        <f>IF(H268&gt;0,I268/H268,0)</f>
        <v>1</v>
      </c>
      <c r="K268" s="572">
        <v>1</v>
      </c>
      <c r="L268" s="598">
        <v>1</v>
      </c>
      <c r="M268" s="598">
        <v>1</v>
      </c>
      <c r="N268" s="598">
        <v>1</v>
      </c>
      <c r="O268" s="587">
        <f t="shared" si="18"/>
        <v>1</v>
      </c>
      <c r="P268" s="644">
        <v>0</v>
      </c>
      <c r="Q268" s="645">
        <v>0</v>
      </c>
      <c r="R268" s="646"/>
      <c r="S268" s="647"/>
      <c r="T268" s="647"/>
    </row>
    <row r="269" spans="1:20" s="648" customFormat="1" ht="12.75" customHeight="1" outlineLevel="1">
      <c r="A269" s="566" t="s">
        <v>317</v>
      </c>
      <c r="B269" s="642" t="s">
        <v>16</v>
      </c>
      <c r="C269" s="643" t="s">
        <v>163</v>
      </c>
      <c r="D269" s="619" t="s">
        <v>393</v>
      </c>
      <c r="E269" s="649"/>
      <c r="F269" s="571">
        <v>1</v>
      </c>
      <c r="G269" s="571">
        <v>1</v>
      </c>
      <c r="H269" s="572">
        <v>111000</v>
      </c>
      <c r="I269" s="572">
        <v>111000</v>
      </c>
      <c r="J269" s="585">
        <f>IF(H269&gt;0,I269/H269,0)</f>
        <v>1</v>
      </c>
      <c r="K269" s="572">
        <v>1</v>
      </c>
      <c r="L269" s="598">
        <v>1</v>
      </c>
      <c r="M269" s="598">
        <v>1</v>
      </c>
      <c r="N269" s="598">
        <v>1</v>
      </c>
      <c r="O269" s="587">
        <f t="shared" si="18"/>
        <v>1</v>
      </c>
      <c r="P269" s="644">
        <v>0</v>
      </c>
      <c r="Q269" s="645">
        <v>0</v>
      </c>
      <c r="R269" s="646"/>
      <c r="S269" s="647"/>
      <c r="T269" s="647"/>
    </row>
    <row r="270" spans="1:20" s="641" customFormat="1" ht="12.75" customHeight="1" outlineLevel="1">
      <c r="A270" s="526" t="s">
        <v>312</v>
      </c>
      <c r="B270" s="500" t="s">
        <v>16</v>
      </c>
      <c r="C270" s="501" t="s">
        <v>163</v>
      </c>
      <c r="D270" s="494" t="s">
        <v>327</v>
      </c>
      <c r="E270" s="520"/>
      <c r="F270" s="517">
        <v>1</v>
      </c>
      <c r="G270" s="517">
        <v>0</v>
      </c>
      <c r="H270" s="625">
        <v>1329</v>
      </c>
      <c r="I270" s="527">
        <v>1329</v>
      </c>
      <c r="J270" s="505">
        <f t="shared" si="17"/>
        <v>1</v>
      </c>
      <c r="K270" s="506">
        <v>0</v>
      </c>
      <c r="L270" s="507">
        <v>0</v>
      </c>
      <c r="M270" s="508">
        <v>0</v>
      </c>
      <c r="N270" s="516">
        <v>0</v>
      </c>
      <c r="O270" s="518">
        <f t="shared" si="18"/>
        <v>0</v>
      </c>
      <c r="P270" s="638">
        <v>0</v>
      </c>
      <c r="Q270" s="639">
        <v>0</v>
      </c>
      <c r="R270" s="511"/>
      <c r="S270" s="544"/>
      <c r="T270" s="640"/>
    </row>
    <row r="271" spans="1:20" s="648" customFormat="1" ht="12.75" customHeight="1" outlineLevel="1">
      <c r="A271" s="594" t="s">
        <v>411</v>
      </c>
      <c r="B271" s="582" t="s">
        <v>16</v>
      </c>
      <c r="C271" s="650" t="s">
        <v>163</v>
      </c>
      <c r="D271" s="594" t="s">
        <v>412</v>
      </c>
      <c r="E271" s="584"/>
      <c r="F271" s="571">
        <v>1</v>
      </c>
      <c r="G271" s="571">
        <v>1</v>
      </c>
      <c r="H271" s="596">
        <v>6</v>
      </c>
      <c r="I271" s="572">
        <v>6</v>
      </c>
      <c r="J271" s="505">
        <f t="shared" si="17"/>
        <v>1</v>
      </c>
      <c r="K271" s="597">
        <v>0</v>
      </c>
      <c r="L271" s="598">
        <v>1</v>
      </c>
      <c r="M271" s="598">
        <v>1</v>
      </c>
      <c r="N271" s="598">
        <v>0</v>
      </c>
      <c r="O271" s="599">
        <v>0</v>
      </c>
      <c r="P271" s="588">
        <v>0</v>
      </c>
      <c r="Q271" s="589">
        <v>0</v>
      </c>
      <c r="R271" s="600"/>
      <c r="S271" s="651" t="s">
        <v>413</v>
      </c>
      <c r="T271" s="652"/>
    </row>
    <row r="272" spans="1:29" s="757" customFormat="1" ht="12.75" customHeight="1" outlineLevel="1">
      <c r="A272" s="653" t="s">
        <v>330</v>
      </c>
      <c r="B272" s="768" t="s">
        <v>16</v>
      </c>
      <c r="C272" s="563" t="s">
        <v>164</v>
      </c>
      <c r="D272" s="495" t="s">
        <v>336</v>
      </c>
      <c r="E272" s="770"/>
      <c r="F272" s="771">
        <v>1</v>
      </c>
      <c r="G272" s="772">
        <v>1</v>
      </c>
      <c r="H272" s="776">
        <v>111000</v>
      </c>
      <c r="I272" s="654">
        <v>111000</v>
      </c>
      <c r="J272" s="655">
        <f t="shared" si="17"/>
        <v>1</v>
      </c>
      <c r="K272" s="656">
        <v>1</v>
      </c>
      <c r="L272" s="632">
        <v>0</v>
      </c>
      <c r="M272" s="632">
        <v>1</v>
      </c>
      <c r="N272" s="632">
        <v>1</v>
      </c>
      <c r="O272" s="680">
        <f t="shared" si="18"/>
        <v>1</v>
      </c>
      <c r="P272" s="681">
        <v>0</v>
      </c>
      <c r="Q272" s="682">
        <v>0</v>
      </c>
      <c r="R272" s="806"/>
      <c r="S272" s="805" t="s">
        <v>482</v>
      </c>
      <c r="T272" s="807"/>
      <c r="U272" s="641"/>
      <c r="V272" s="641"/>
      <c r="W272" s="641"/>
      <c r="X272" s="641"/>
      <c r="Y272" s="641"/>
      <c r="Z272" s="641"/>
      <c r="AA272" s="641"/>
      <c r="AB272" s="641"/>
      <c r="AC272" s="641"/>
    </row>
    <row r="273" spans="1:20" s="641" customFormat="1" ht="85.5" customHeight="1" outlineLevel="1">
      <c r="A273" s="657" t="s">
        <v>337</v>
      </c>
      <c r="B273" s="500" t="s">
        <v>16</v>
      </c>
      <c r="C273" s="563" t="s">
        <v>164</v>
      </c>
      <c r="D273" s="494" t="s">
        <v>338</v>
      </c>
      <c r="E273" s="502"/>
      <c r="F273" s="517">
        <v>1</v>
      </c>
      <c r="G273" s="517">
        <v>0</v>
      </c>
      <c r="H273" s="625">
        <v>111000</v>
      </c>
      <c r="I273" s="504">
        <v>20883.44</v>
      </c>
      <c r="J273" s="505">
        <f t="shared" si="17"/>
        <v>0.1881390990990991</v>
      </c>
      <c r="K273" s="506">
        <v>0</v>
      </c>
      <c r="L273" s="507">
        <v>0</v>
      </c>
      <c r="M273" s="508">
        <v>0</v>
      </c>
      <c r="N273" s="516">
        <v>0</v>
      </c>
      <c r="O273" s="518">
        <f t="shared" si="18"/>
        <v>0</v>
      </c>
      <c r="P273" s="638">
        <v>0</v>
      </c>
      <c r="Q273" s="639">
        <v>0</v>
      </c>
      <c r="R273" s="511"/>
      <c r="S273" s="544"/>
      <c r="T273" s="640"/>
    </row>
    <row r="274" spans="1:20" s="641" customFormat="1" ht="82.5" customHeight="1" outlineLevel="1">
      <c r="A274" s="657" t="s">
        <v>337</v>
      </c>
      <c r="B274" s="500" t="s">
        <v>16</v>
      </c>
      <c r="C274" s="563" t="s">
        <v>164</v>
      </c>
      <c r="D274" s="494" t="s">
        <v>339</v>
      </c>
      <c r="E274" s="502"/>
      <c r="F274" s="517">
        <v>1</v>
      </c>
      <c r="G274" s="517">
        <v>0</v>
      </c>
      <c r="H274" s="625">
        <v>111000</v>
      </c>
      <c r="I274" s="504">
        <v>20883.44</v>
      </c>
      <c r="J274" s="505">
        <f t="shared" si="17"/>
        <v>0.1881390990990991</v>
      </c>
      <c r="K274" s="506">
        <v>0</v>
      </c>
      <c r="L274" s="507">
        <v>0</v>
      </c>
      <c r="M274" s="508">
        <v>0</v>
      </c>
      <c r="N274" s="516">
        <v>0</v>
      </c>
      <c r="O274" s="518">
        <f t="shared" si="18"/>
        <v>0</v>
      </c>
      <c r="P274" s="638">
        <v>0</v>
      </c>
      <c r="Q274" s="639">
        <v>0</v>
      </c>
      <c r="R274" s="511"/>
      <c r="S274" s="544"/>
      <c r="T274" s="640"/>
    </row>
    <row r="275" spans="1:20" s="641" customFormat="1" ht="53.25" customHeight="1" outlineLevel="1">
      <c r="A275" s="657" t="s">
        <v>337</v>
      </c>
      <c r="B275" s="500" t="s">
        <v>16</v>
      </c>
      <c r="C275" s="563" t="s">
        <v>164</v>
      </c>
      <c r="D275" s="494" t="s">
        <v>340</v>
      </c>
      <c r="E275" s="502"/>
      <c r="F275" s="517">
        <v>1</v>
      </c>
      <c r="G275" s="517">
        <v>0</v>
      </c>
      <c r="H275" s="625">
        <v>111000</v>
      </c>
      <c r="I275" s="504">
        <v>20</v>
      </c>
      <c r="J275" s="505">
        <f t="shared" si="17"/>
        <v>0.00018018018018018018</v>
      </c>
      <c r="K275" s="506">
        <v>0</v>
      </c>
      <c r="L275" s="507">
        <v>0</v>
      </c>
      <c r="M275" s="508">
        <v>0</v>
      </c>
      <c r="N275" s="516">
        <v>0</v>
      </c>
      <c r="O275" s="518">
        <f t="shared" si="18"/>
        <v>0</v>
      </c>
      <c r="P275" s="638">
        <v>0</v>
      </c>
      <c r="Q275" s="639">
        <v>0</v>
      </c>
      <c r="R275" s="511"/>
      <c r="S275" s="544"/>
      <c r="T275" s="640"/>
    </row>
    <row r="276" spans="1:20" s="641" customFormat="1" ht="54" customHeight="1" outlineLevel="1">
      <c r="A276" s="657" t="s">
        <v>337</v>
      </c>
      <c r="B276" s="500" t="s">
        <v>16</v>
      </c>
      <c r="C276" s="563" t="s">
        <v>164</v>
      </c>
      <c r="D276" s="494" t="s">
        <v>341</v>
      </c>
      <c r="E276" s="502"/>
      <c r="F276" s="517">
        <v>1</v>
      </c>
      <c r="G276" s="517">
        <v>0</v>
      </c>
      <c r="H276" s="625">
        <v>111000</v>
      </c>
      <c r="I276" s="504">
        <v>10</v>
      </c>
      <c r="J276" s="505">
        <f t="shared" si="17"/>
        <v>9.009009009009009E-05</v>
      </c>
      <c r="K276" s="506">
        <v>0</v>
      </c>
      <c r="L276" s="507">
        <v>0</v>
      </c>
      <c r="M276" s="508">
        <v>0</v>
      </c>
      <c r="N276" s="516">
        <v>0</v>
      </c>
      <c r="O276" s="518">
        <f t="shared" si="18"/>
        <v>0</v>
      </c>
      <c r="P276" s="638">
        <v>0</v>
      </c>
      <c r="Q276" s="639">
        <v>0</v>
      </c>
      <c r="R276" s="511"/>
      <c r="S276" s="544"/>
      <c r="T276" s="640"/>
    </row>
    <row r="277" spans="1:20" s="641" customFormat="1" ht="56.25" customHeight="1" outlineLevel="1">
      <c r="A277" s="657" t="s">
        <v>337</v>
      </c>
      <c r="B277" s="500" t="s">
        <v>16</v>
      </c>
      <c r="C277" s="563" t="s">
        <v>164</v>
      </c>
      <c r="D277" s="494" t="s">
        <v>342</v>
      </c>
      <c r="E277" s="502"/>
      <c r="F277" s="517">
        <v>1</v>
      </c>
      <c r="G277" s="517">
        <v>0</v>
      </c>
      <c r="H277" s="625">
        <v>111000</v>
      </c>
      <c r="I277" s="504">
        <v>5</v>
      </c>
      <c r="J277" s="505">
        <f t="shared" si="17"/>
        <v>4.5045045045045046E-05</v>
      </c>
      <c r="K277" s="506">
        <v>0</v>
      </c>
      <c r="L277" s="507">
        <v>0</v>
      </c>
      <c r="M277" s="508">
        <v>0</v>
      </c>
      <c r="N277" s="516">
        <v>0</v>
      </c>
      <c r="O277" s="518">
        <f t="shared" si="18"/>
        <v>0</v>
      </c>
      <c r="P277" s="638">
        <v>0</v>
      </c>
      <c r="Q277" s="639">
        <v>0</v>
      </c>
      <c r="R277" s="511"/>
      <c r="S277" s="544"/>
      <c r="T277" s="640"/>
    </row>
    <row r="278" spans="1:20" s="641" customFormat="1" ht="31.5" customHeight="1" outlineLevel="1">
      <c r="A278" s="657" t="s">
        <v>343</v>
      </c>
      <c r="B278" s="500" t="s">
        <v>16</v>
      </c>
      <c r="C278" s="563" t="s">
        <v>164</v>
      </c>
      <c r="D278" s="494" t="s">
        <v>374</v>
      </c>
      <c r="E278" s="502"/>
      <c r="F278" s="517">
        <v>1</v>
      </c>
      <c r="G278" s="517">
        <v>1</v>
      </c>
      <c r="H278" s="504">
        <v>111000</v>
      </c>
      <c r="I278" s="504">
        <v>39317</v>
      </c>
      <c r="J278" s="505">
        <f t="shared" si="17"/>
        <v>0.3542072072072072</v>
      </c>
      <c r="K278" s="506">
        <v>0</v>
      </c>
      <c r="L278" s="507">
        <v>0</v>
      </c>
      <c r="M278" s="508">
        <v>0</v>
      </c>
      <c r="N278" s="516">
        <v>0</v>
      </c>
      <c r="O278" s="518">
        <f aca="true" t="shared" si="19" ref="O278:O283">IF(AND(M278=1,N278=1),1,0)</f>
        <v>0</v>
      </c>
      <c r="P278" s="638"/>
      <c r="Q278" s="639"/>
      <c r="R278" s="511"/>
      <c r="S278" s="544"/>
      <c r="T278" s="544"/>
    </row>
    <row r="279" spans="1:20" s="641" customFormat="1" ht="12.75" customHeight="1" outlineLevel="1">
      <c r="A279" s="519" t="s">
        <v>425</v>
      </c>
      <c r="B279" s="500" t="s">
        <v>16</v>
      </c>
      <c r="C279" s="563" t="s">
        <v>164</v>
      </c>
      <c r="D279" s="494" t="s">
        <v>460</v>
      </c>
      <c r="E279" s="502"/>
      <c r="F279" s="517">
        <v>1</v>
      </c>
      <c r="G279" s="517">
        <v>0</v>
      </c>
      <c r="H279" s="625">
        <v>111000</v>
      </c>
      <c r="I279" s="625">
        <v>111000</v>
      </c>
      <c r="J279" s="505">
        <f t="shared" si="17"/>
        <v>1</v>
      </c>
      <c r="K279" s="506">
        <v>0</v>
      </c>
      <c r="L279" s="507">
        <v>0</v>
      </c>
      <c r="M279" s="508">
        <v>1</v>
      </c>
      <c r="N279" s="516">
        <v>0</v>
      </c>
      <c r="O279" s="518">
        <f t="shared" si="19"/>
        <v>0</v>
      </c>
      <c r="P279" s="638">
        <v>0</v>
      </c>
      <c r="Q279" s="639">
        <v>0</v>
      </c>
      <c r="R279" s="511"/>
      <c r="S279" s="544"/>
      <c r="T279" s="640"/>
    </row>
    <row r="280" spans="1:20" s="648" customFormat="1" ht="12.75" customHeight="1" outlineLevel="1">
      <c r="A280" s="659" t="s">
        <v>411</v>
      </c>
      <c r="B280" s="582" t="s">
        <v>16</v>
      </c>
      <c r="C280" s="595" t="s">
        <v>164</v>
      </c>
      <c r="D280" s="659" t="s">
        <v>412</v>
      </c>
      <c r="E280" s="584"/>
      <c r="F280" s="571">
        <v>1</v>
      </c>
      <c r="G280" s="571">
        <v>1</v>
      </c>
      <c r="H280" s="596">
        <v>6</v>
      </c>
      <c r="I280" s="572">
        <v>6</v>
      </c>
      <c r="J280" s="623">
        <f t="shared" si="17"/>
        <v>1</v>
      </c>
      <c r="K280" s="597">
        <v>0</v>
      </c>
      <c r="L280" s="598">
        <v>1</v>
      </c>
      <c r="M280" s="598">
        <v>1</v>
      </c>
      <c r="N280" s="598">
        <v>0</v>
      </c>
      <c r="O280" s="599">
        <v>0</v>
      </c>
      <c r="P280" s="577">
        <v>0</v>
      </c>
      <c r="Q280" s="578">
        <v>0</v>
      </c>
      <c r="R280" s="600"/>
      <c r="S280" s="601" t="s">
        <v>413</v>
      </c>
      <c r="T280" s="652"/>
    </row>
    <row r="281" spans="1:20" s="648" customFormat="1" ht="12.75" customHeight="1" outlineLevel="1">
      <c r="A281" s="566" t="s">
        <v>317</v>
      </c>
      <c r="B281" s="660" t="s">
        <v>16</v>
      </c>
      <c r="C281" s="568" t="s">
        <v>165</v>
      </c>
      <c r="D281" s="661" t="s">
        <v>394</v>
      </c>
      <c r="E281" s="584"/>
      <c r="F281" s="571">
        <v>1</v>
      </c>
      <c r="G281" s="571">
        <v>1</v>
      </c>
      <c r="H281" s="572">
        <v>111000</v>
      </c>
      <c r="I281" s="572">
        <v>111000</v>
      </c>
      <c r="J281" s="505">
        <f t="shared" si="17"/>
        <v>1</v>
      </c>
      <c r="K281" s="572">
        <v>1</v>
      </c>
      <c r="L281" s="598">
        <v>1</v>
      </c>
      <c r="M281" s="598">
        <v>1</v>
      </c>
      <c r="N281" s="598">
        <v>1</v>
      </c>
      <c r="O281" s="587">
        <f t="shared" si="19"/>
        <v>1</v>
      </c>
      <c r="P281" s="644">
        <v>0</v>
      </c>
      <c r="Q281" s="645">
        <v>0</v>
      </c>
      <c r="R281" s="646"/>
      <c r="S281" s="647"/>
      <c r="T281" s="647"/>
    </row>
    <row r="282" spans="1:20" s="648" customFormat="1" ht="12.75" customHeight="1" outlineLevel="1">
      <c r="A282" s="566" t="s">
        <v>317</v>
      </c>
      <c r="B282" s="660" t="s">
        <v>16</v>
      </c>
      <c r="C282" s="568" t="s">
        <v>165</v>
      </c>
      <c r="D282" s="661" t="s">
        <v>395</v>
      </c>
      <c r="E282" s="584"/>
      <c r="F282" s="571">
        <v>1</v>
      </c>
      <c r="G282" s="571">
        <v>1</v>
      </c>
      <c r="H282" s="572">
        <v>111000</v>
      </c>
      <c r="I282" s="572">
        <v>111000</v>
      </c>
      <c r="J282" s="505">
        <f t="shared" si="17"/>
        <v>1</v>
      </c>
      <c r="K282" s="572">
        <v>1</v>
      </c>
      <c r="L282" s="598">
        <v>1</v>
      </c>
      <c r="M282" s="598">
        <v>1</v>
      </c>
      <c r="N282" s="598">
        <v>1</v>
      </c>
      <c r="O282" s="587">
        <f t="shared" si="19"/>
        <v>1</v>
      </c>
      <c r="P282" s="644">
        <v>0</v>
      </c>
      <c r="Q282" s="645">
        <v>0</v>
      </c>
      <c r="R282" s="646"/>
      <c r="S282" s="647"/>
      <c r="T282" s="647"/>
    </row>
    <row r="283" spans="1:20" s="534" customFormat="1" ht="12.75" customHeight="1" outlineLevel="1">
      <c r="A283" s="519" t="s">
        <v>425</v>
      </c>
      <c r="B283" s="528" t="s">
        <v>16</v>
      </c>
      <c r="C283" s="563" t="s">
        <v>165</v>
      </c>
      <c r="D283" s="494" t="s">
        <v>344</v>
      </c>
      <c r="E283" s="502"/>
      <c r="F283" s="517">
        <v>1</v>
      </c>
      <c r="G283" s="517">
        <v>0</v>
      </c>
      <c r="H283" s="625">
        <v>111000</v>
      </c>
      <c r="I283" s="625">
        <v>111000</v>
      </c>
      <c r="J283" s="505">
        <f>IF(H283&gt;0,I283/H283,0)</f>
        <v>1</v>
      </c>
      <c r="K283" s="506">
        <v>0</v>
      </c>
      <c r="L283" s="507">
        <v>0</v>
      </c>
      <c r="M283" s="508">
        <v>1</v>
      </c>
      <c r="N283" s="516">
        <v>0</v>
      </c>
      <c r="O283" s="518">
        <f t="shared" si="19"/>
        <v>0</v>
      </c>
      <c r="P283" s="638">
        <v>0</v>
      </c>
      <c r="Q283" s="639">
        <v>0</v>
      </c>
      <c r="R283" s="532"/>
      <c r="S283" s="533"/>
      <c r="T283" s="496"/>
    </row>
    <row r="284" spans="1:29" s="756" customFormat="1" ht="51" outlineLevel="1">
      <c r="A284" s="522" t="s">
        <v>489</v>
      </c>
      <c r="B284" s="562" t="s">
        <v>16</v>
      </c>
      <c r="C284" s="563" t="s">
        <v>166</v>
      </c>
      <c r="D284" s="495" t="s">
        <v>509</v>
      </c>
      <c r="E284" s="737"/>
      <c r="F284" s="771">
        <v>1</v>
      </c>
      <c r="G284" s="772">
        <v>1</v>
      </c>
      <c r="H284" s="776">
        <v>111007.54</v>
      </c>
      <c r="I284" s="776">
        <v>111007.54</v>
      </c>
      <c r="J284" s="778">
        <f>IF(H284&gt;0,I284/H284,0)</f>
        <v>1</v>
      </c>
      <c r="K284" s="800">
        <v>0</v>
      </c>
      <c r="L284" s="693">
        <v>0</v>
      </c>
      <c r="M284" s="693">
        <v>0</v>
      </c>
      <c r="N284" s="693">
        <v>0</v>
      </c>
      <c r="O284" s="694">
        <v>0</v>
      </c>
      <c r="P284" s="693">
        <v>0</v>
      </c>
      <c r="Q284" s="693">
        <v>0</v>
      </c>
      <c r="R284" s="560"/>
      <c r="S284" s="560" t="s">
        <v>498</v>
      </c>
      <c r="T284" s="560"/>
      <c r="U284" s="534"/>
      <c r="V284" s="534"/>
      <c r="W284" s="534"/>
      <c r="X284" s="534"/>
      <c r="Y284" s="534"/>
      <c r="Z284" s="534"/>
      <c r="AA284" s="534"/>
      <c r="AB284" s="534"/>
      <c r="AC284" s="534"/>
    </row>
    <row r="285" spans="1:29" s="756" customFormat="1" ht="63.75" outlineLevel="1">
      <c r="A285" s="522" t="s">
        <v>489</v>
      </c>
      <c r="B285" s="562" t="s">
        <v>16</v>
      </c>
      <c r="C285" s="563" t="s">
        <v>166</v>
      </c>
      <c r="D285" s="495" t="s">
        <v>510</v>
      </c>
      <c r="E285" s="737"/>
      <c r="F285" s="771">
        <v>1</v>
      </c>
      <c r="G285" s="772">
        <v>1</v>
      </c>
      <c r="H285" s="776">
        <v>111007.54</v>
      </c>
      <c r="I285" s="776">
        <v>81139</v>
      </c>
      <c r="J285" s="778">
        <f>IF(H285&gt;0,I285/H285,0)</f>
        <v>0.7309323312632637</v>
      </c>
      <c r="K285" s="800">
        <v>0</v>
      </c>
      <c r="L285" s="693">
        <v>0</v>
      </c>
      <c r="M285" s="693">
        <v>0</v>
      </c>
      <c r="N285" s="693">
        <v>0</v>
      </c>
      <c r="O285" s="694">
        <v>0</v>
      </c>
      <c r="P285" s="693">
        <v>0</v>
      </c>
      <c r="Q285" s="693">
        <v>0</v>
      </c>
      <c r="R285" s="560"/>
      <c r="S285" s="560" t="s">
        <v>498</v>
      </c>
      <c r="T285" s="560"/>
      <c r="U285" s="534"/>
      <c r="V285" s="534"/>
      <c r="W285" s="534"/>
      <c r="X285" s="534"/>
      <c r="Y285" s="534"/>
      <c r="Z285" s="534"/>
      <c r="AA285" s="534"/>
      <c r="AB285" s="534"/>
      <c r="AC285" s="534"/>
    </row>
    <row r="286" spans="1:20" s="534" customFormat="1" ht="12.75" customHeight="1" outlineLevel="1">
      <c r="A286" s="519" t="s">
        <v>423</v>
      </c>
      <c r="B286" s="528" t="s">
        <v>16</v>
      </c>
      <c r="C286" s="563" t="s">
        <v>166</v>
      </c>
      <c r="D286" s="494" t="s">
        <v>345</v>
      </c>
      <c r="E286" s="502"/>
      <c r="F286" s="517">
        <v>1</v>
      </c>
      <c r="G286" s="517">
        <v>1</v>
      </c>
      <c r="H286" s="625">
        <v>111000</v>
      </c>
      <c r="I286" s="527">
        <v>111000</v>
      </c>
      <c r="J286" s="505">
        <f>IF(H286&gt;0,I286/H286,0)</f>
        <v>1</v>
      </c>
      <c r="K286" s="506">
        <v>0</v>
      </c>
      <c r="L286" s="529">
        <v>1</v>
      </c>
      <c r="M286" s="508">
        <v>0</v>
      </c>
      <c r="N286" s="516">
        <v>0</v>
      </c>
      <c r="O286" s="518">
        <f>IF(AND(M286=1,N286=1),1,0)</f>
        <v>0</v>
      </c>
      <c r="P286" s="638">
        <v>0</v>
      </c>
      <c r="Q286" s="639">
        <v>0</v>
      </c>
      <c r="R286" s="532"/>
      <c r="S286" s="533"/>
      <c r="T286" s="496"/>
    </row>
    <row r="287" spans="1:20" s="534" customFormat="1" ht="12.75" customHeight="1" outlineLevel="1">
      <c r="A287" s="519" t="s">
        <v>423</v>
      </c>
      <c r="B287" s="528" t="s">
        <v>16</v>
      </c>
      <c r="C287" s="563" t="s">
        <v>166</v>
      </c>
      <c r="D287" s="494" t="s">
        <v>346</v>
      </c>
      <c r="E287" s="502"/>
      <c r="F287" s="517">
        <v>1</v>
      </c>
      <c r="G287" s="517">
        <v>1</v>
      </c>
      <c r="H287" s="625">
        <v>111000</v>
      </c>
      <c r="I287" s="527">
        <v>111000</v>
      </c>
      <c r="J287" s="505">
        <f>IF(H287&gt;0,I287/H287,0)</f>
        <v>1</v>
      </c>
      <c r="K287" s="506">
        <v>0</v>
      </c>
      <c r="L287" s="529">
        <v>1</v>
      </c>
      <c r="M287" s="508">
        <v>0</v>
      </c>
      <c r="N287" s="516">
        <v>0</v>
      </c>
      <c r="O287" s="518">
        <f>IF(AND(M287=1,N287=1),1,0)</f>
        <v>0</v>
      </c>
      <c r="P287" s="638">
        <v>0</v>
      </c>
      <c r="Q287" s="639">
        <v>0</v>
      </c>
      <c r="R287" s="532"/>
      <c r="S287" s="533"/>
      <c r="T287" s="496"/>
    </row>
    <row r="288" spans="1:20" s="270" customFormat="1" ht="12.75" customHeight="1" outlineLevel="1">
      <c r="A288" s="293"/>
      <c r="B288" s="4"/>
      <c r="C288" s="4"/>
      <c r="D288" s="116"/>
      <c r="E288" s="226"/>
      <c r="F288" s="396"/>
      <c r="G288" s="396"/>
      <c r="H288" s="397"/>
      <c r="I288" s="397"/>
      <c r="J288" s="108"/>
      <c r="K288" s="108"/>
      <c r="L288" s="413"/>
      <c r="M288" s="414"/>
      <c r="N288" s="415"/>
      <c r="O288" s="78"/>
      <c r="P288" s="396"/>
      <c r="Q288" s="431"/>
      <c r="R288" s="473"/>
      <c r="S288" s="474"/>
      <c r="T288" s="474"/>
    </row>
    <row r="289" spans="1:20" s="268" customFormat="1" ht="12.75" customHeight="1" outlineLevel="2">
      <c r="A289" s="291"/>
      <c r="B289" s="30" t="s">
        <v>52</v>
      </c>
      <c r="C289" s="28"/>
      <c r="D289" s="115"/>
      <c r="E289" s="232" t="s">
        <v>153</v>
      </c>
      <c r="F289" s="398" t="s">
        <v>76</v>
      </c>
      <c r="G289" s="398" t="s">
        <v>77</v>
      </c>
      <c r="H289" s="399" t="s">
        <v>33</v>
      </c>
      <c r="I289" s="432"/>
      <c r="J289" s="76" t="s">
        <v>73</v>
      </c>
      <c r="K289" s="76" t="s">
        <v>72</v>
      </c>
      <c r="L289" s="417"/>
      <c r="M289" s="399"/>
      <c r="N289" s="418"/>
      <c r="O289" s="103"/>
      <c r="P289" s="398"/>
      <c r="Q289" s="432"/>
      <c r="R289" s="475"/>
      <c r="S289" s="476"/>
      <c r="T289" s="476"/>
    </row>
    <row r="290" spans="1:20" s="271" customFormat="1" ht="12.75" outlineLevel="2">
      <c r="A290" s="297"/>
      <c r="B290" s="40"/>
      <c r="C290" s="14"/>
      <c r="D290" s="25"/>
      <c r="E290" s="228" t="s">
        <v>154</v>
      </c>
      <c r="F290" s="400">
        <f>IF(F292&gt;0,F291/F292,0)</f>
        <v>1</v>
      </c>
      <c r="G290" s="400">
        <f>IF(G292&gt;0,G291/G292,0)</f>
        <v>0.7391304347826086</v>
      </c>
      <c r="H290" s="401"/>
      <c r="I290" s="420"/>
      <c r="J290" s="69">
        <f>IF(J292&gt;0,J291/J292,0)</f>
        <v>0.825592749838226</v>
      </c>
      <c r="K290" s="69">
        <f>IF(K292&gt;0,K291/K292,0)</f>
        <v>0.32608695652173914</v>
      </c>
      <c r="L290" s="419"/>
      <c r="M290" s="401"/>
      <c r="N290" s="420"/>
      <c r="O290" s="98"/>
      <c r="P290" s="433"/>
      <c r="Q290" s="434"/>
      <c r="R290" s="477"/>
      <c r="S290" s="477"/>
      <c r="T290" s="477"/>
    </row>
    <row r="291" spans="1:20" s="271" customFormat="1" ht="12.75" outlineLevel="2">
      <c r="A291" s="297"/>
      <c r="B291" s="40"/>
      <c r="C291" s="14"/>
      <c r="D291" s="25"/>
      <c r="E291" s="228" t="s">
        <v>175</v>
      </c>
      <c r="F291" s="402">
        <f>F294</f>
        <v>92</v>
      </c>
      <c r="G291" s="402">
        <f>G294</f>
        <v>68</v>
      </c>
      <c r="H291" s="401"/>
      <c r="I291" s="420"/>
      <c r="J291" s="245">
        <f>I294</f>
        <v>3375111.8300000005</v>
      </c>
      <c r="K291" s="245">
        <f>K294</f>
        <v>30</v>
      </c>
      <c r="L291" s="419"/>
      <c r="M291" s="401"/>
      <c r="N291" s="420"/>
      <c r="O291" s="98"/>
      <c r="P291" s="433"/>
      <c r="Q291" s="434"/>
      <c r="R291" s="477"/>
      <c r="S291" s="477"/>
      <c r="T291" s="477"/>
    </row>
    <row r="292" spans="1:20" s="271" customFormat="1" ht="12.75" outlineLevel="2">
      <c r="A292" s="297"/>
      <c r="B292" s="40"/>
      <c r="C292" s="14"/>
      <c r="D292" s="25"/>
      <c r="E292" s="228" t="s">
        <v>176</v>
      </c>
      <c r="F292" s="402">
        <f>$D294</f>
        <v>92</v>
      </c>
      <c r="G292" s="402">
        <f>$D294</f>
        <v>92</v>
      </c>
      <c r="H292" s="401"/>
      <c r="I292" s="420"/>
      <c r="J292" s="245">
        <f>H294</f>
        <v>4088107.4000000004</v>
      </c>
      <c r="K292" s="245">
        <f>$D294</f>
        <v>92</v>
      </c>
      <c r="L292" s="419"/>
      <c r="M292" s="401"/>
      <c r="N292" s="420"/>
      <c r="O292" s="98"/>
      <c r="P292" s="433"/>
      <c r="Q292" s="434"/>
      <c r="R292" s="477"/>
      <c r="S292" s="477"/>
      <c r="T292" s="477"/>
    </row>
    <row r="293" spans="1:20" s="275" customFormat="1" ht="12.75" outlineLevel="3">
      <c r="A293" s="302"/>
      <c r="B293" s="32"/>
      <c r="C293" s="32"/>
      <c r="D293" s="117" t="s">
        <v>126</v>
      </c>
      <c r="E293" s="233" t="s">
        <v>150</v>
      </c>
      <c r="F293" s="409" t="s">
        <v>75</v>
      </c>
      <c r="G293" s="409" t="s">
        <v>78</v>
      </c>
      <c r="H293" s="404" t="s">
        <v>142</v>
      </c>
      <c r="I293" s="438" t="s">
        <v>143</v>
      </c>
      <c r="J293" s="191"/>
      <c r="K293" s="191" t="s">
        <v>74</v>
      </c>
      <c r="L293" s="421" t="s">
        <v>189</v>
      </c>
      <c r="M293" s="422" t="s">
        <v>188</v>
      </c>
      <c r="N293" s="423" t="s">
        <v>187</v>
      </c>
      <c r="O293" s="99" t="s">
        <v>186</v>
      </c>
      <c r="P293" s="429"/>
      <c r="Q293" s="438"/>
      <c r="R293" s="482"/>
      <c r="S293" s="470"/>
      <c r="T293" s="470"/>
    </row>
    <row r="294" spans="1:20" s="270" customFormat="1" ht="12.75" outlineLevel="3">
      <c r="A294" s="299"/>
      <c r="B294" s="41"/>
      <c r="C294" s="7"/>
      <c r="D294" s="16">
        <f>COUNTA(D295:D397)</f>
        <v>92</v>
      </c>
      <c r="E294" s="233" t="s">
        <v>151</v>
      </c>
      <c r="F294" s="405">
        <f>SUM(F295:F397)</f>
        <v>92</v>
      </c>
      <c r="G294" s="405">
        <f>SUM(G295:G397)</f>
        <v>68</v>
      </c>
      <c r="H294" s="406">
        <f>SUM(H295:H397)</f>
        <v>4088107.4000000004</v>
      </c>
      <c r="I294" s="444">
        <f>SUM(I295:I397)</f>
        <v>3375111.8300000005</v>
      </c>
      <c r="J294" s="74"/>
      <c r="K294" s="74">
        <f>SUM(K295:K397)</f>
        <v>30</v>
      </c>
      <c r="L294" s="424">
        <f>SUM(L295:L397)</f>
        <v>36</v>
      </c>
      <c r="M294" s="406">
        <f>SUM(M295:M397)</f>
        <v>32</v>
      </c>
      <c r="N294" s="425">
        <f>SUM(N295:N397)</f>
        <v>31</v>
      </c>
      <c r="O294" s="8">
        <f>SUM(O295:O397)</f>
        <v>31</v>
      </c>
      <c r="P294" s="405"/>
      <c r="Q294" s="436"/>
      <c r="R294" s="479"/>
      <c r="S294" s="474"/>
      <c r="T294" s="474"/>
    </row>
    <row r="295" spans="1:20" s="273" customFormat="1" ht="12.75" outlineLevel="2">
      <c r="A295" s="303"/>
      <c r="B295" s="44"/>
      <c r="C295" s="44"/>
      <c r="D295" s="114"/>
      <c r="E295" s="223"/>
      <c r="F295" s="407"/>
      <c r="G295" s="407"/>
      <c r="H295" s="408"/>
      <c r="I295" s="408"/>
      <c r="J295" s="105"/>
      <c r="K295" s="105"/>
      <c r="L295" s="426"/>
      <c r="M295" s="427"/>
      <c r="N295" s="428"/>
      <c r="O295" s="67"/>
      <c r="P295" s="407"/>
      <c r="Q295" s="437"/>
      <c r="R295" s="480"/>
      <c r="S295" s="481"/>
      <c r="T295" s="481"/>
    </row>
    <row r="296" spans="1:20" s="641" customFormat="1" ht="12.75" customHeight="1" outlineLevel="1">
      <c r="A296" s="526" t="s">
        <v>312</v>
      </c>
      <c r="B296" s="500" t="s">
        <v>17</v>
      </c>
      <c r="C296" s="501" t="s">
        <v>18</v>
      </c>
      <c r="D296" s="494" t="s">
        <v>347</v>
      </c>
      <c r="E296" s="502" t="s">
        <v>33</v>
      </c>
      <c r="F296" s="503">
        <v>1</v>
      </c>
      <c r="G296" s="503">
        <v>0</v>
      </c>
      <c r="H296" s="624">
        <v>1329</v>
      </c>
      <c r="I296" s="527">
        <v>1329</v>
      </c>
      <c r="J296" s="505">
        <f aca="true" t="shared" si="20" ref="J296:J303">IF(H296&gt;0,I296/H296,0)</f>
        <v>1</v>
      </c>
      <c r="K296" s="506">
        <v>0</v>
      </c>
      <c r="L296" s="507">
        <v>0</v>
      </c>
      <c r="M296" s="508">
        <v>0</v>
      </c>
      <c r="N296" s="516">
        <v>0</v>
      </c>
      <c r="O296" s="518">
        <f aca="true" t="shared" si="21" ref="O296:O331">IF(AND(M296=1,N296=1),1,0)</f>
        <v>0</v>
      </c>
      <c r="P296" s="638">
        <v>0</v>
      </c>
      <c r="Q296" s="639">
        <v>0</v>
      </c>
      <c r="R296" s="511"/>
      <c r="S296" s="544"/>
      <c r="T296" s="640"/>
    </row>
    <row r="297" spans="1:20" s="641" customFormat="1" ht="12.75" customHeight="1" outlineLevel="1">
      <c r="A297" s="526" t="s">
        <v>312</v>
      </c>
      <c r="B297" s="500" t="s">
        <v>17</v>
      </c>
      <c r="C297" s="501" t="s">
        <v>18</v>
      </c>
      <c r="D297" s="494" t="s">
        <v>348</v>
      </c>
      <c r="E297" s="502"/>
      <c r="F297" s="503">
        <v>1</v>
      </c>
      <c r="G297" s="503">
        <v>0</v>
      </c>
      <c r="H297" s="625">
        <v>1329</v>
      </c>
      <c r="I297" s="527">
        <v>1329</v>
      </c>
      <c r="J297" s="505">
        <f t="shared" si="20"/>
        <v>1</v>
      </c>
      <c r="K297" s="506">
        <v>0</v>
      </c>
      <c r="L297" s="507">
        <v>0</v>
      </c>
      <c r="M297" s="508">
        <v>0</v>
      </c>
      <c r="N297" s="516">
        <v>0</v>
      </c>
      <c r="O297" s="518">
        <f t="shared" si="21"/>
        <v>0</v>
      </c>
      <c r="P297" s="638">
        <v>0</v>
      </c>
      <c r="Q297" s="639">
        <v>0</v>
      </c>
      <c r="R297" s="511"/>
      <c r="S297" s="544"/>
      <c r="T297" s="640"/>
    </row>
    <row r="298" spans="1:20" s="641" customFormat="1" ht="12.75" customHeight="1" outlineLevel="1">
      <c r="A298" s="526" t="s">
        <v>312</v>
      </c>
      <c r="B298" s="500" t="s">
        <v>17</v>
      </c>
      <c r="C298" s="501" t="s">
        <v>18</v>
      </c>
      <c r="D298" s="494" t="s">
        <v>349</v>
      </c>
      <c r="E298" s="502"/>
      <c r="F298" s="503">
        <v>1</v>
      </c>
      <c r="G298" s="503">
        <v>0</v>
      </c>
      <c r="H298" s="625">
        <v>1329</v>
      </c>
      <c r="I298" s="527">
        <v>1329</v>
      </c>
      <c r="J298" s="505">
        <f t="shared" si="20"/>
        <v>1</v>
      </c>
      <c r="K298" s="506">
        <v>0</v>
      </c>
      <c r="L298" s="507">
        <v>0</v>
      </c>
      <c r="M298" s="508">
        <v>0</v>
      </c>
      <c r="N298" s="516">
        <v>0</v>
      </c>
      <c r="O298" s="518">
        <f t="shared" si="21"/>
        <v>0</v>
      </c>
      <c r="P298" s="638">
        <v>0</v>
      </c>
      <c r="Q298" s="639">
        <v>0</v>
      </c>
      <c r="R298" s="511"/>
      <c r="S298" s="544"/>
      <c r="T298" s="640"/>
    </row>
    <row r="299" spans="1:20" s="641" customFormat="1" ht="12.75" customHeight="1" outlineLevel="1">
      <c r="A299" s="526" t="s">
        <v>312</v>
      </c>
      <c r="B299" s="500" t="s">
        <v>17</v>
      </c>
      <c r="C299" s="501" t="s">
        <v>18</v>
      </c>
      <c r="D299" s="494" t="s">
        <v>350</v>
      </c>
      <c r="E299" s="502"/>
      <c r="F299" s="503">
        <v>1</v>
      </c>
      <c r="G299" s="503">
        <v>0</v>
      </c>
      <c r="H299" s="625">
        <v>1329</v>
      </c>
      <c r="I299" s="527">
        <v>1329</v>
      </c>
      <c r="J299" s="505">
        <f t="shared" si="20"/>
        <v>1</v>
      </c>
      <c r="K299" s="506">
        <v>0</v>
      </c>
      <c r="L299" s="507">
        <v>0</v>
      </c>
      <c r="M299" s="508">
        <v>0</v>
      </c>
      <c r="N299" s="516">
        <v>0</v>
      </c>
      <c r="O299" s="518">
        <f t="shared" si="21"/>
        <v>0</v>
      </c>
      <c r="P299" s="638">
        <v>0</v>
      </c>
      <c r="Q299" s="639">
        <v>0</v>
      </c>
      <c r="R299" s="511"/>
      <c r="S299" s="544"/>
      <c r="T299" s="640"/>
    </row>
    <row r="300" spans="1:49" s="678" customFormat="1" ht="12.75" customHeight="1" outlineLevel="1">
      <c r="A300" s="662" t="s">
        <v>401</v>
      </c>
      <c r="B300" s="663" t="s">
        <v>17</v>
      </c>
      <c r="C300" s="664" t="s">
        <v>18</v>
      </c>
      <c r="D300" s="665" t="s">
        <v>402</v>
      </c>
      <c r="E300" s="666"/>
      <c r="F300" s="667">
        <v>1</v>
      </c>
      <c r="G300" s="667">
        <v>1</v>
      </c>
      <c r="H300" s="668">
        <v>111000</v>
      </c>
      <c r="I300" s="668">
        <v>111000</v>
      </c>
      <c r="J300" s="505">
        <f t="shared" si="20"/>
        <v>1</v>
      </c>
      <c r="K300" s="668">
        <v>0</v>
      </c>
      <c r="L300" s="669">
        <v>0</v>
      </c>
      <c r="M300" s="670">
        <v>0</v>
      </c>
      <c r="N300" s="671">
        <v>0</v>
      </c>
      <c r="O300" s="686">
        <v>0</v>
      </c>
      <c r="P300" s="672">
        <v>0</v>
      </c>
      <c r="Q300" s="673">
        <v>0</v>
      </c>
      <c r="R300" s="674"/>
      <c r="S300" s="675"/>
      <c r="T300" s="676"/>
      <c r="U300" s="802"/>
      <c r="V300" s="802"/>
      <c r="W300" s="802"/>
      <c r="X300" s="802"/>
      <c r="Y300" s="802"/>
      <c r="Z300" s="802"/>
      <c r="AA300" s="802"/>
      <c r="AB300" s="802"/>
      <c r="AC300" s="802"/>
      <c r="AD300" s="677"/>
      <c r="AE300" s="677"/>
      <c r="AF300" s="677"/>
      <c r="AG300" s="677"/>
      <c r="AH300" s="677"/>
      <c r="AI300" s="677"/>
      <c r="AJ300" s="677"/>
      <c r="AK300" s="677"/>
      <c r="AL300" s="677"/>
      <c r="AM300" s="677"/>
      <c r="AN300" s="677"/>
      <c r="AO300" s="677"/>
      <c r="AP300" s="677"/>
      <c r="AQ300" s="677"/>
      <c r="AR300" s="677"/>
      <c r="AS300" s="677"/>
      <c r="AT300" s="677"/>
      <c r="AU300" s="677"/>
      <c r="AV300" s="677"/>
      <c r="AW300" s="677"/>
    </row>
    <row r="301" spans="1:49" s="678" customFormat="1" ht="12.75" customHeight="1" outlineLevel="1">
      <c r="A301" s="662" t="s">
        <v>401</v>
      </c>
      <c r="B301" s="663" t="s">
        <v>17</v>
      </c>
      <c r="C301" s="664" t="s">
        <v>18</v>
      </c>
      <c r="D301" s="665" t="s">
        <v>403</v>
      </c>
      <c r="E301" s="666"/>
      <c r="F301" s="667">
        <v>1</v>
      </c>
      <c r="G301" s="667">
        <v>0</v>
      </c>
      <c r="H301" s="668">
        <v>111000</v>
      </c>
      <c r="I301" s="668">
        <v>111000</v>
      </c>
      <c r="J301" s="505">
        <f t="shared" si="20"/>
        <v>1</v>
      </c>
      <c r="K301" s="668">
        <v>0</v>
      </c>
      <c r="L301" s="669">
        <v>0</v>
      </c>
      <c r="M301" s="670">
        <v>0</v>
      </c>
      <c r="N301" s="671">
        <v>0</v>
      </c>
      <c r="O301" s="686">
        <v>0</v>
      </c>
      <c r="P301" s="672">
        <v>0</v>
      </c>
      <c r="Q301" s="673">
        <v>0</v>
      </c>
      <c r="R301" s="674"/>
      <c r="S301" s="675"/>
      <c r="T301" s="676"/>
      <c r="U301" s="802"/>
      <c r="V301" s="802"/>
      <c r="W301" s="802"/>
      <c r="X301" s="802"/>
      <c r="Y301" s="802"/>
      <c r="Z301" s="802"/>
      <c r="AA301" s="802"/>
      <c r="AB301" s="802"/>
      <c r="AC301" s="802"/>
      <c r="AD301" s="677"/>
      <c r="AE301" s="677"/>
      <c r="AF301" s="677"/>
      <c r="AG301" s="677"/>
      <c r="AH301" s="677"/>
      <c r="AI301" s="677"/>
      <c r="AJ301" s="677"/>
      <c r="AK301" s="677"/>
      <c r="AL301" s="677"/>
      <c r="AM301" s="677"/>
      <c r="AN301" s="677"/>
      <c r="AO301" s="677"/>
      <c r="AP301" s="677"/>
      <c r="AQ301" s="677"/>
      <c r="AR301" s="677"/>
      <c r="AS301" s="677"/>
      <c r="AT301" s="677"/>
      <c r="AU301" s="677"/>
      <c r="AV301" s="677"/>
      <c r="AW301" s="677"/>
    </row>
    <row r="302" spans="1:49" s="678" customFormat="1" ht="12.75" customHeight="1" outlineLevel="1">
      <c r="A302" s="662" t="s">
        <v>401</v>
      </c>
      <c r="B302" s="663" t="s">
        <v>17</v>
      </c>
      <c r="C302" s="664" t="s">
        <v>18</v>
      </c>
      <c r="D302" s="665" t="s">
        <v>404</v>
      </c>
      <c r="E302" s="666"/>
      <c r="F302" s="667">
        <v>1</v>
      </c>
      <c r="G302" s="667">
        <v>1</v>
      </c>
      <c r="H302" s="668">
        <v>111000</v>
      </c>
      <c r="I302" s="668">
        <v>111000</v>
      </c>
      <c r="J302" s="505">
        <f t="shared" si="20"/>
        <v>1</v>
      </c>
      <c r="K302" s="668">
        <v>0</v>
      </c>
      <c r="L302" s="669">
        <v>0</v>
      </c>
      <c r="M302" s="670">
        <v>0</v>
      </c>
      <c r="N302" s="671">
        <v>0</v>
      </c>
      <c r="O302" s="686">
        <v>0</v>
      </c>
      <c r="P302" s="672">
        <v>0</v>
      </c>
      <c r="Q302" s="673">
        <v>0</v>
      </c>
      <c r="R302" s="674"/>
      <c r="S302" s="675"/>
      <c r="T302" s="676"/>
      <c r="U302" s="802"/>
      <c r="V302" s="802"/>
      <c r="W302" s="802"/>
      <c r="X302" s="802"/>
      <c r="Y302" s="802"/>
      <c r="Z302" s="802"/>
      <c r="AA302" s="802"/>
      <c r="AB302" s="802"/>
      <c r="AC302" s="802"/>
      <c r="AD302" s="677"/>
      <c r="AE302" s="677"/>
      <c r="AF302" s="677"/>
      <c r="AG302" s="677"/>
      <c r="AH302" s="677"/>
      <c r="AI302" s="677"/>
      <c r="AJ302" s="677"/>
      <c r="AK302" s="677"/>
      <c r="AL302" s="677"/>
      <c r="AM302" s="677"/>
      <c r="AN302" s="677"/>
      <c r="AO302" s="677"/>
      <c r="AP302" s="677"/>
      <c r="AQ302" s="677"/>
      <c r="AR302" s="677"/>
      <c r="AS302" s="677"/>
      <c r="AT302" s="677"/>
      <c r="AU302" s="677"/>
      <c r="AV302" s="677"/>
      <c r="AW302" s="677"/>
    </row>
    <row r="303" spans="1:20" s="824" customFormat="1" ht="12.75" customHeight="1" outlineLevel="1">
      <c r="A303" s="662" t="s">
        <v>308</v>
      </c>
      <c r="B303" s="663" t="s">
        <v>17</v>
      </c>
      <c r="C303" s="664" t="s">
        <v>19</v>
      </c>
      <c r="D303" s="665" t="s">
        <v>526</v>
      </c>
      <c r="E303" s="666" t="s">
        <v>33</v>
      </c>
      <c r="F303" s="667">
        <v>1</v>
      </c>
      <c r="G303" s="667">
        <v>1</v>
      </c>
      <c r="H303" s="836">
        <v>233</v>
      </c>
      <c r="I303" s="826">
        <v>233</v>
      </c>
      <c r="J303" s="827">
        <f t="shared" si="20"/>
        <v>1</v>
      </c>
      <c r="K303" s="837">
        <v>1</v>
      </c>
      <c r="L303" s="838">
        <v>1</v>
      </c>
      <c r="M303" s="839">
        <v>1</v>
      </c>
      <c r="N303" s="825">
        <v>1</v>
      </c>
      <c r="O303" s="840">
        <f t="shared" si="21"/>
        <v>1</v>
      </c>
      <c r="P303" s="841">
        <v>0</v>
      </c>
      <c r="Q303" s="842">
        <v>0</v>
      </c>
      <c r="R303" s="843"/>
      <c r="S303" s="845" t="s">
        <v>527</v>
      </c>
      <c r="T303" s="844"/>
    </row>
    <row r="304" spans="1:20" s="534" customFormat="1" ht="12.75" customHeight="1" outlineLevel="1">
      <c r="A304" s="519" t="s">
        <v>315</v>
      </c>
      <c r="B304" s="528" t="s">
        <v>17</v>
      </c>
      <c r="C304" s="563" t="s">
        <v>19</v>
      </c>
      <c r="D304" s="495" t="s">
        <v>433</v>
      </c>
      <c r="E304" s="502"/>
      <c r="F304" s="523">
        <v>1</v>
      </c>
      <c r="G304" s="523">
        <v>1</v>
      </c>
      <c r="H304" s="535">
        <v>0.35</v>
      </c>
      <c r="I304" s="535">
        <v>0.35</v>
      </c>
      <c r="J304" s="525">
        <f>IF(H304&gt;0,I304/H304,0)</f>
        <v>1</v>
      </c>
      <c r="K304" s="515">
        <v>1</v>
      </c>
      <c r="L304" s="536">
        <v>1</v>
      </c>
      <c r="M304" s="537">
        <v>1</v>
      </c>
      <c r="N304" s="538">
        <v>1</v>
      </c>
      <c r="O304" s="521">
        <f t="shared" si="21"/>
        <v>1</v>
      </c>
      <c r="P304" s="638">
        <v>0</v>
      </c>
      <c r="Q304" s="639">
        <v>0</v>
      </c>
      <c r="R304" s="532"/>
      <c r="S304" s="533"/>
      <c r="T304" s="496"/>
    </row>
    <row r="305" spans="1:20" s="534" customFormat="1" ht="12.75" customHeight="1" outlineLevel="1">
      <c r="A305" s="519" t="s">
        <v>315</v>
      </c>
      <c r="B305" s="528" t="s">
        <v>17</v>
      </c>
      <c r="C305" s="563" t="s">
        <v>19</v>
      </c>
      <c r="D305" s="495" t="s">
        <v>434</v>
      </c>
      <c r="E305" s="502"/>
      <c r="F305" s="523">
        <v>1</v>
      </c>
      <c r="G305" s="523">
        <v>1</v>
      </c>
      <c r="H305" s="535">
        <v>2.16</v>
      </c>
      <c r="I305" s="535">
        <v>2.16</v>
      </c>
      <c r="J305" s="525">
        <f>IF(H305&gt;0,I305/H305,0)</f>
        <v>1</v>
      </c>
      <c r="K305" s="515">
        <v>1</v>
      </c>
      <c r="L305" s="536">
        <v>1</v>
      </c>
      <c r="M305" s="537">
        <v>1</v>
      </c>
      <c r="N305" s="538">
        <v>1</v>
      </c>
      <c r="O305" s="521">
        <f t="shared" si="21"/>
        <v>1</v>
      </c>
      <c r="P305" s="638">
        <v>0</v>
      </c>
      <c r="Q305" s="639">
        <v>0</v>
      </c>
      <c r="R305" s="532"/>
      <c r="S305" s="533"/>
      <c r="T305" s="496"/>
    </row>
    <row r="306" spans="1:20" s="534" customFormat="1" ht="12.75" customHeight="1" outlineLevel="1">
      <c r="A306" s="519" t="s">
        <v>315</v>
      </c>
      <c r="B306" s="528" t="s">
        <v>17</v>
      </c>
      <c r="C306" s="563" t="s">
        <v>19</v>
      </c>
      <c r="D306" s="495" t="s">
        <v>435</v>
      </c>
      <c r="E306" s="502"/>
      <c r="F306" s="523">
        <v>1</v>
      </c>
      <c r="G306" s="523">
        <v>1</v>
      </c>
      <c r="H306" s="535">
        <v>0.13</v>
      </c>
      <c r="I306" s="539">
        <v>0.13</v>
      </c>
      <c r="J306" s="525">
        <f aca="true" t="shared" si="22" ref="J306:J331">IF(H306&gt;0,I306/H306,0)</f>
        <v>1</v>
      </c>
      <c r="K306" s="515">
        <v>1</v>
      </c>
      <c r="L306" s="536">
        <v>1</v>
      </c>
      <c r="M306" s="537">
        <v>1</v>
      </c>
      <c r="N306" s="538">
        <v>1</v>
      </c>
      <c r="O306" s="521">
        <f t="shared" si="21"/>
        <v>1</v>
      </c>
      <c r="P306" s="638">
        <v>0</v>
      </c>
      <c r="Q306" s="639">
        <v>0</v>
      </c>
      <c r="R306" s="532"/>
      <c r="S306" s="533"/>
      <c r="T306" s="496"/>
    </row>
    <row r="307" spans="1:20" s="534" customFormat="1" ht="12.75" customHeight="1" outlineLevel="1">
      <c r="A307" s="519" t="s">
        <v>315</v>
      </c>
      <c r="B307" s="528" t="s">
        <v>17</v>
      </c>
      <c r="C307" s="563" t="s">
        <v>19</v>
      </c>
      <c r="D307" s="495" t="s">
        <v>436</v>
      </c>
      <c r="E307" s="502"/>
      <c r="F307" s="523">
        <v>1</v>
      </c>
      <c r="G307" s="523">
        <v>1</v>
      </c>
      <c r="H307" s="535">
        <v>0.01</v>
      </c>
      <c r="I307" s="539">
        <v>0.01</v>
      </c>
      <c r="J307" s="525">
        <f t="shared" si="22"/>
        <v>1</v>
      </c>
      <c r="K307" s="515">
        <v>1</v>
      </c>
      <c r="L307" s="536">
        <v>1</v>
      </c>
      <c r="M307" s="537">
        <v>1</v>
      </c>
      <c r="N307" s="538">
        <v>1</v>
      </c>
      <c r="O307" s="521">
        <f t="shared" si="21"/>
        <v>1</v>
      </c>
      <c r="P307" s="638">
        <v>0</v>
      </c>
      <c r="Q307" s="639">
        <v>0</v>
      </c>
      <c r="R307" s="532"/>
      <c r="S307" s="533"/>
      <c r="T307" s="496"/>
    </row>
    <row r="308" spans="1:20" s="534" customFormat="1" ht="12.75" customHeight="1" outlineLevel="1">
      <c r="A308" s="519" t="s">
        <v>315</v>
      </c>
      <c r="B308" s="528" t="s">
        <v>17</v>
      </c>
      <c r="C308" s="563" t="s">
        <v>19</v>
      </c>
      <c r="D308" s="495" t="s">
        <v>316</v>
      </c>
      <c r="E308" s="502"/>
      <c r="F308" s="523">
        <v>1</v>
      </c>
      <c r="G308" s="523">
        <v>1</v>
      </c>
      <c r="H308" s="535">
        <v>0.09</v>
      </c>
      <c r="I308" s="539">
        <v>0.09</v>
      </c>
      <c r="J308" s="525">
        <f t="shared" si="22"/>
        <v>1</v>
      </c>
      <c r="K308" s="515">
        <v>1</v>
      </c>
      <c r="L308" s="536">
        <v>1</v>
      </c>
      <c r="M308" s="537">
        <v>1</v>
      </c>
      <c r="N308" s="538">
        <v>1</v>
      </c>
      <c r="O308" s="521">
        <f t="shared" si="21"/>
        <v>1</v>
      </c>
      <c r="P308" s="638">
        <v>0</v>
      </c>
      <c r="Q308" s="639">
        <v>0</v>
      </c>
      <c r="R308" s="532"/>
      <c r="S308" s="533"/>
      <c r="T308" s="496"/>
    </row>
    <row r="309" spans="1:20" s="534" customFormat="1" ht="12.75" customHeight="1" outlineLevel="1">
      <c r="A309" s="519" t="s">
        <v>315</v>
      </c>
      <c r="B309" s="528" t="s">
        <v>17</v>
      </c>
      <c r="C309" s="563" t="s">
        <v>19</v>
      </c>
      <c r="D309" s="495" t="s">
        <v>437</v>
      </c>
      <c r="E309" s="502"/>
      <c r="F309" s="523">
        <v>1</v>
      </c>
      <c r="G309" s="523">
        <v>1</v>
      </c>
      <c r="H309" s="535">
        <v>0.38</v>
      </c>
      <c r="I309" s="539">
        <v>0.38</v>
      </c>
      <c r="J309" s="525">
        <f t="shared" si="22"/>
        <v>1</v>
      </c>
      <c r="K309" s="515">
        <v>1</v>
      </c>
      <c r="L309" s="536">
        <v>1</v>
      </c>
      <c r="M309" s="537">
        <v>1</v>
      </c>
      <c r="N309" s="538">
        <v>1</v>
      </c>
      <c r="O309" s="521">
        <f t="shared" si="21"/>
        <v>1</v>
      </c>
      <c r="P309" s="638">
        <v>0</v>
      </c>
      <c r="Q309" s="639">
        <v>0</v>
      </c>
      <c r="R309" s="532"/>
      <c r="S309" s="533"/>
      <c r="T309" s="496"/>
    </row>
    <row r="310" spans="1:20" s="534" customFormat="1" ht="12.75" customHeight="1" outlineLevel="1">
      <c r="A310" s="519" t="s">
        <v>315</v>
      </c>
      <c r="B310" s="528" t="s">
        <v>17</v>
      </c>
      <c r="C310" s="563" t="s">
        <v>19</v>
      </c>
      <c r="D310" s="495" t="s">
        <v>438</v>
      </c>
      <c r="E310" s="502"/>
      <c r="F310" s="523">
        <v>1</v>
      </c>
      <c r="G310" s="523">
        <v>1</v>
      </c>
      <c r="H310" s="535">
        <v>0.02</v>
      </c>
      <c r="I310" s="539">
        <v>0.02</v>
      </c>
      <c r="J310" s="525">
        <f t="shared" si="22"/>
        <v>1</v>
      </c>
      <c r="K310" s="515">
        <v>1</v>
      </c>
      <c r="L310" s="536">
        <v>1</v>
      </c>
      <c r="M310" s="537">
        <v>1</v>
      </c>
      <c r="N310" s="538">
        <v>1</v>
      </c>
      <c r="O310" s="521">
        <f t="shared" si="21"/>
        <v>1</v>
      </c>
      <c r="P310" s="638">
        <v>0</v>
      </c>
      <c r="Q310" s="639">
        <v>0</v>
      </c>
      <c r="R310" s="532"/>
      <c r="S310" s="533"/>
      <c r="T310" s="496"/>
    </row>
    <row r="311" spans="1:20" s="534" customFormat="1" ht="12.75" customHeight="1" outlineLevel="1">
      <c r="A311" s="519" t="s">
        <v>315</v>
      </c>
      <c r="B311" s="528" t="s">
        <v>17</v>
      </c>
      <c r="C311" s="563" t="s">
        <v>19</v>
      </c>
      <c r="D311" s="495" t="s">
        <v>439</v>
      </c>
      <c r="E311" s="502"/>
      <c r="F311" s="523">
        <v>1</v>
      </c>
      <c r="G311" s="523">
        <v>1</v>
      </c>
      <c r="H311" s="535">
        <v>0.01</v>
      </c>
      <c r="I311" s="539">
        <v>0.01</v>
      </c>
      <c r="J311" s="525">
        <f t="shared" si="22"/>
        <v>1</v>
      </c>
      <c r="K311" s="515">
        <v>1</v>
      </c>
      <c r="L311" s="536">
        <v>1</v>
      </c>
      <c r="M311" s="537">
        <v>1</v>
      </c>
      <c r="N311" s="538">
        <v>1</v>
      </c>
      <c r="O311" s="521">
        <f t="shared" si="21"/>
        <v>1</v>
      </c>
      <c r="P311" s="638">
        <v>0</v>
      </c>
      <c r="Q311" s="639">
        <v>0</v>
      </c>
      <c r="R311" s="532"/>
      <c r="S311" s="533"/>
      <c r="T311" s="496"/>
    </row>
    <row r="312" spans="1:20" s="534" customFormat="1" ht="12.75" customHeight="1" outlineLevel="1">
      <c r="A312" s="519" t="s">
        <v>315</v>
      </c>
      <c r="B312" s="528" t="s">
        <v>17</v>
      </c>
      <c r="C312" s="563" t="s">
        <v>19</v>
      </c>
      <c r="D312" s="495" t="s">
        <v>440</v>
      </c>
      <c r="E312" s="502"/>
      <c r="F312" s="523">
        <v>1</v>
      </c>
      <c r="G312" s="523">
        <v>1</v>
      </c>
      <c r="H312" s="535">
        <v>0.31</v>
      </c>
      <c r="I312" s="539">
        <v>0.31</v>
      </c>
      <c r="J312" s="525">
        <f t="shared" si="22"/>
        <v>1</v>
      </c>
      <c r="K312" s="515">
        <v>1</v>
      </c>
      <c r="L312" s="536">
        <v>1</v>
      </c>
      <c r="M312" s="537">
        <v>1</v>
      </c>
      <c r="N312" s="538">
        <v>1</v>
      </c>
      <c r="O312" s="521">
        <f t="shared" si="21"/>
        <v>1</v>
      </c>
      <c r="P312" s="638">
        <v>0</v>
      </c>
      <c r="Q312" s="639">
        <v>0</v>
      </c>
      <c r="R312" s="532"/>
      <c r="S312" s="533"/>
      <c r="T312" s="496"/>
    </row>
    <row r="313" spans="1:20" s="534" customFormat="1" ht="12.75" customHeight="1" outlineLevel="1">
      <c r="A313" s="519" t="s">
        <v>315</v>
      </c>
      <c r="B313" s="528" t="s">
        <v>17</v>
      </c>
      <c r="C313" s="563" t="s">
        <v>19</v>
      </c>
      <c r="D313" s="495" t="s">
        <v>441</v>
      </c>
      <c r="E313" s="502"/>
      <c r="F313" s="523">
        <v>1</v>
      </c>
      <c r="G313" s="523">
        <v>1</v>
      </c>
      <c r="H313" s="535">
        <v>0.44</v>
      </c>
      <c r="I313" s="539">
        <v>0.44</v>
      </c>
      <c r="J313" s="525">
        <f t="shared" si="22"/>
        <v>1</v>
      </c>
      <c r="K313" s="515">
        <v>1</v>
      </c>
      <c r="L313" s="536">
        <v>1</v>
      </c>
      <c r="M313" s="537">
        <v>1</v>
      </c>
      <c r="N313" s="538">
        <v>1</v>
      </c>
      <c r="O313" s="521">
        <f t="shared" si="21"/>
        <v>1</v>
      </c>
      <c r="P313" s="638">
        <v>0</v>
      </c>
      <c r="Q313" s="639">
        <v>0</v>
      </c>
      <c r="R313" s="532"/>
      <c r="S313" s="533"/>
      <c r="T313" s="496"/>
    </row>
    <row r="314" spans="1:20" s="534" customFormat="1" ht="12.75" customHeight="1" outlineLevel="1">
      <c r="A314" s="519" t="s">
        <v>315</v>
      </c>
      <c r="B314" s="528" t="s">
        <v>17</v>
      </c>
      <c r="C314" s="563" t="s">
        <v>19</v>
      </c>
      <c r="D314" s="495" t="s">
        <v>442</v>
      </c>
      <c r="E314" s="502"/>
      <c r="F314" s="523">
        <v>1</v>
      </c>
      <c r="G314" s="523">
        <v>1</v>
      </c>
      <c r="H314" s="535">
        <v>0.49</v>
      </c>
      <c r="I314" s="539">
        <v>0.49</v>
      </c>
      <c r="J314" s="525">
        <f t="shared" si="22"/>
        <v>1</v>
      </c>
      <c r="K314" s="515">
        <v>1</v>
      </c>
      <c r="L314" s="536">
        <v>1</v>
      </c>
      <c r="M314" s="537">
        <v>1</v>
      </c>
      <c r="N314" s="538">
        <v>1</v>
      </c>
      <c r="O314" s="521">
        <f t="shared" si="21"/>
        <v>1</v>
      </c>
      <c r="P314" s="638">
        <v>0</v>
      </c>
      <c r="Q314" s="639">
        <v>0</v>
      </c>
      <c r="R314" s="532"/>
      <c r="S314" s="533"/>
      <c r="T314" s="496"/>
    </row>
    <row r="315" spans="1:20" s="534" customFormat="1" ht="12.75" customHeight="1" outlineLevel="1">
      <c r="A315" s="519" t="s">
        <v>315</v>
      </c>
      <c r="B315" s="528" t="s">
        <v>17</v>
      </c>
      <c r="C315" s="563" t="s">
        <v>19</v>
      </c>
      <c r="D315" s="495" t="s">
        <v>443</v>
      </c>
      <c r="E315" s="502"/>
      <c r="F315" s="523">
        <v>1</v>
      </c>
      <c r="G315" s="523">
        <v>1</v>
      </c>
      <c r="H315" s="535">
        <v>0.09</v>
      </c>
      <c r="I315" s="539">
        <v>0.09</v>
      </c>
      <c r="J315" s="525">
        <f t="shared" si="22"/>
        <v>1</v>
      </c>
      <c r="K315" s="515">
        <v>1</v>
      </c>
      <c r="L315" s="536">
        <v>1</v>
      </c>
      <c r="M315" s="537">
        <v>1</v>
      </c>
      <c r="N315" s="538">
        <v>1</v>
      </c>
      <c r="O315" s="521">
        <f t="shared" si="21"/>
        <v>1</v>
      </c>
      <c r="P315" s="638">
        <v>0</v>
      </c>
      <c r="Q315" s="639">
        <v>0</v>
      </c>
      <c r="R315" s="532"/>
      <c r="S315" s="533"/>
      <c r="T315" s="496"/>
    </row>
    <row r="316" spans="1:20" s="534" customFormat="1" ht="12.75" customHeight="1" outlineLevel="1">
      <c r="A316" s="519" t="s">
        <v>315</v>
      </c>
      <c r="B316" s="528" t="s">
        <v>17</v>
      </c>
      <c r="C316" s="563" t="s">
        <v>19</v>
      </c>
      <c r="D316" s="495" t="s">
        <v>444</v>
      </c>
      <c r="E316" s="502"/>
      <c r="F316" s="523">
        <v>1</v>
      </c>
      <c r="G316" s="523">
        <v>1</v>
      </c>
      <c r="H316" s="535">
        <v>0.87</v>
      </c>
      <c r="I316" s="539">
        <v>0.87</v>
      </c>
      <c r="J316" s="525">
        <f t="shared" si="22"/>
        <v>1</v>
      </c>
      <c r="K316" s="515">
        <v>1</v>
      </c>
      <c r="L316" s="536">
        <v>1</v>
      </c>
      <c r="M316" s="537">
        <v>1</v>
      </c>
      <c r="N316" s="538">
        <v>1</v>
      </c>
      <c r="O316" s="521">
        <f t="shared" si="21"/>
        <v>1</v>
      </c>
      <c r="P316" s="638">
        <v>0</v>
      </c>
      <c r="Q316" s="639">
        <v>0</v>
      </c>
      <c r="R316" s="532"/>
      <c r="S316" s="533"/>
      <c r="T316" s="496"/>
    </row>
    <row r="317" spans="1:20" s="534" customFormat="1" ht="12.75" customHeight="1" outlineLevel="1">
      <c r="A317" s="519" t="s">
        <v>315</v>
      </c>
      <c r="B317" s="528" t="s">
        <v>17</v>
      </c>
      <c r="C317" s="563" t="s">
        <v>19</v>
      </c>
      <c r="D317" s="495" t="s">
        <v>445</v>
      </c>
      <c r="E317" s="502"/>
      <c r="F317" s="523">
        <v>1</v>
      </c>
      <c r="G317" s="523">
        <v>1</v>
      </c>
      <c r="H317" s="535">
        <v>0.02</v>
      </c>
      <c r="I317" s="539">
        <v>0.02</v>
      </c>
      <c r="J317" s="525">
        <f t="shared" si="22"/>
        <v>1</v>
      </c>
      <c r="K317" s="515">
        <v>1</v>
      </c>
      <c r="L317" s="536">
        <v>1</v>
      </c>
      <c r="M317" s="537">
        <v>1</v>
      </c>
      <c r="N317" s="538">
        <v>1</v>
      </c>
      <c r="O317" s="521">
        <f t="shared" si="21"/>
        <v>1</v>
      </c>
      <c r="P317" s="638">
        <v>0</v>
      </c>
      <c r="Q317" s="639">
        <v>0</v>
      </c>
      <c r="R317" s="532"/>
      <c r="S317" s="533"/>
      <c r="T317" s="496"/>
    </row>
    <row r="318" spans="1:20" s="534" customFormat="1" ht="12.75" customHeight="1" outlineLevel="1">
      <c r="A318" s="519" t="s">
        <v>315</v>
      </c>
      <c r="B318" s="528" t="s">
        <v>17</v>
      </c>
      <c r="C318" s="563" t="s">
        <v>19</v>
      </c>
      <c r="D318" s="495" t="s">
        <v>531</v>
      </c>
      <c r="E318" s="502"/>
      <c r="F318" s="523">
        <v>1</v>
      </c>
      <c r="G318" s="523">
        <v>1</v>
      </c>
      <c r="H318" s="535">
        <v>0.33</v>
      </c>
      <c r="I318" s="539">
        <v>0.33</v>
      </c>
      <c r="J318" s="525">
        <f t="shared" si="22"/>
        <v>1</v>
      </c>
      <c r="K318" s="515">
        <v>1</v>
      </c>
      <c r="L318" s="536">
        <v>1</v>
      </c>
      <c r="M318" s="537">
        <v>1</v>
      </c>
      <c r="N318" s="538">
        <v>1</v>
      </c>
      <c r="O318" s="521">
        <f t="shared" si="21"/>
        <v>1</v>
      </c>
      <c r="P318" s="638">
        <v>0</v>
      </c>
      <c r="Q318" s="639">
        <v>0</v>
      </c>
      <c r="R318" s="532"/>
      <c r="S318" s="533"/>
      <c r="T318" s="496"/>
    </row>
    <row r="319" spans="1:20" s="534" customFormat="1" ht="12.75" customHeight="1" outlineLevel="1">
      <c r="A319" s="519" t="s">
        <v>315</v>
      </c>
      <c r="B319" s="528" t="s">
        <v>17</v>
      </c>
      <c r="C319" s="563" t="s">
        <v>19</v>
      </c>
      <c r="D319" s="495" t="s">
        <v>532</v>
      </c>
      <c r="E319" s="502"/>
      <c r="F319" s="523">
        <v>1</v>
      </c>
      <c r="G319" s="523">
        <v>1</v>
      </c>
      <c r="H319" s="535">
        <v>0.36</v>
      </c>
      <c r="I319" s="539">
        <v>0.36</v>
      </c>
      <c r="J319" s="525">
        <f t="shared" si="22"/>
        <v>1</v>
      </c>
      <c r="K319" s="515">
        <v>1</v>
      </c>
      <c r="L319" s="536">
        <v>1</v>
      </c>
      <c r="M319" s="537">
        <v>1</v>
      </c>
      <c r="N319" s="538">
        <v>1</v>
      </c>
      <c r="O319" s="521">
        <f t="shared" si="21"/>
        <v>1</v>
      </c>
      <c r="P319" s="638">
        <v>0</v>
      </c>
      <c r="Q319" s="639">
        <v>0</v>
      </c>
      <c r="R319" s="532"/>
      <c r="S319" s="533"/>
      <c r="T319" s="496"/>
    </row>
    <row r="320" spans="1:20" s="534" customFormat="1" ht="12.75" customHeight="1" outlineLevel="1">
      <c r="A320" s="519" t="s">
        <v>315</v>
      </c>
      <c r="B320" s="528" t="s">
        <v>17</v>
      </c>
      <c r="C320" s="563" t="s">
        <v>19</v>
      </c>
      <c r="D320" s="495" t="s">
        <v>533</v>
      </c>
      <c r="E320" s="502"/>
      <c r="F320" s="523">
        <v>1</v>
      </c>
      <c r="G320" s="523">
        <v>1</v>
      </c>
      <c r="H320" s="535">
        <v>0.14</v>
      </c>
      <c r="I320" s="539">
        <v>0.14</v>
      </c>
      <c r="J320" s="525">
        <f t="shared" si="22"/>
        <v>1</v>
      </c>
      <c r="K320" s="515">
        <v>1</v>
      </c>
      <c r="L320" s="536">
        <v>1</v>
      </c>
      <c r="M320" s="537">
        <v>1</v>
      </c>
      <c r="N320" s="538">
        <v>1</v>
      </c>
      <c r="O320" s="521">
        <f t="shared" si="21"/>
        <v>1</v>
      </c>
      <c r="P320" s="638">
        <v>0</v>
      </c>
      <c r="Q320" s="639">
        <v>0</v>
      </c>
      <c r="R320" s="532"/>
      <c r="S320" s="533"/>
      <c r="T320" s="496"/>
    </row>
    <row r="321" spans="1:20" s="534" customFormat="1" ht="12.75" customHeight="1" outlineLevel="1">
      <c r="A321" s="519" t="s">
        <v>315</v>
      </c>
      <c r="B321" s="528" t="s">
        <v>17</v>
      </c>
      <c r="C321" s="563" t="s">
        <v>19</v>
      </c>
      <c r="D321" s="495" t="s">
        <v>446</v>
      </c>
      <c r="E321" s="502"/>
      <c r="F321" s="523">
        <v>1</v>
      </c>
      <c r="G321" s="523">
        <v>1</v>
      </c>
      <c r="H321" s="535">
        <v>0.12</v>
      </c>
      <c r="I321" s="539">
        <v>0.12</v>
      </c>
      <c r="J321" s="525">
        <f t="shared" si="22"/>
        <v>1</v>
      </c>
      <c r="K321" s="515">
        <v>1</v>
      </c>
      <c r="L321" s="536">
        <v>1</v>
      </c>
      <c r="M321" s="537">
        <v>1</v>
      </c>
      <c r="N321" s="538">
        <v>1</v>
      </c>
      <c r="O321" s="521">
        <f t="shared" si="21"/>
        <v>1</v>
      </c>
      <c r="P321" s="638">
        <v>0</v>
      </c>
      <c r="Q321" s="639">
        <v>0</v>
      </c>
      <c r="R321" s="532"/>
      <c r="S321" s="533"/>
      <c r="T321" s="496"/>
    </row>
    <row r="322" spans="1:20" s="534" customFormat="1" ht="12.75" customHeight="1" outlineLevel="1">
      <c r="A322" s="519" t="s">
        <v>315</v>
      </c>
      <c r="B322" s="528" t="s">
        <v>17</v>
      </c>
      <c r="C322" s="563" t="s">
        <v>19</v>
      </c>
      <c r="D322" s="495" t="s">
        <v>447</v>
      </c>
      <c r="E322" s="502"/>
      <c r="F322" s="523">
        <v>1</v>
      </c>
      <c r="G322" s="523">
        <v>1</v>
      </c>
      <c r="H322" s="535">
        <v>0.01</v>
      </c>
      <c r="I322" s="539">
        <v>0.01</v>
      </c>
      <c r="J322" s="525">
        <f t="shared" si="22"/>
        <v>1</v>
      </c>
      <c r="K322" s="515">
        <v>1</v>
      </c>
      <c r="L322" s="536">
        <v>1</v>
      </c>
      <c r="M322" s="537">
        <v>1</v>
      </c>
      <c r="N322" s="538">
        <v>1</v>
      </c>
      <c r="O322" s="521">
        <f t="shared" si="21"/>
        <v>1</v>
      </c>
      <c r="P322" s="638">
        <v>0</v>
      </c>
      <c r="Q322" s="639">
        <v>0</v>
      </c>
      <c r="R322" s="532"/>
      <c r="S322" s="533"/>
      <c r="T322" s="496"/>
    </row>
    <row r="323" spans="1:20" s="534" customFormat="1" ht="12.75" customHeight="1" outlineLevel="1">
      <c r="A323" s="519" t="s">
        <v>315</v>
      </c>
      <c r="B323" s="528" t="s">
        <v>17</v>
      </c>
      <c r="C323" s="563" t="s">
        <v>19</v>
      </c>
      <c r="D323" s="495" t="s">
        <v>448</v>
      </c>
      <c r="E323" s="502"/>
      <c r="F323" s="523">
        <v>1</v>
      </c>
      <c r="G323" s="523">
        <v>1</v>
      </c>
      <c r="H323" s="535">
        <v>0.02</v>
      </c>
      <c r="I323" s="539">
        <v>0.02</v>
      </c>
      <c r="J323" s="525">
        <f t="shared" si="22"/>
        <v>1</v>
      </c>
      <c r="K323" s="515">
        <v>1</v>
      </c>
      <c r="L323" s="536">
        <v>1</v>
      </c>
      <c r="M323" s="537">
        <v>1</v>
      </c>
      <c r="N323" s="538">
        <v>1</v>
      </c>
      <c r="O323" s="521">
        <f t="shared" si="21"/>
        <v>1</v>
      </c>
      <c r="P323" s="638">
        <v>0</v>
      </c>
      <c r="Q323" s="639">
        <v>0</v>
      </c>
      <c r="R323" s="532"/>
      <c r="S323" s="533"/>
      <c r="T323" s="496"/>
    </row>
    <row r="324" spans="1:20" s="534" customFormat="1" ht="12.75" customHeight="1" outlineLevel="1">
      <c r="A324" s="519" t="s">
        <v>315</v>
      </c>
      <c r="B324" s="528" t="s">
        <v>17</v>
      </c>
      <c r="C324" s="563" t="s">
        <v>19</v>
      </c>
      <c r="D324" s="495" t="s">
        <v>449</v>
      </c>
      <c r="E324" s="502"/>
      <c r="F324" s="523">
        <v>1</v>
      </c>
      <c r="G324" s="523">
        <v>1</v>
      </c>
      <c r="H324" s="535">
        <v>0.03</v>
      </c>
      <c r="I324" s="539">
        <v>0.03</v>
      </c>
      <c r="J324" s="525">
        <f t="shared" si="22"/>
        <v>1</v>
      </c>
      <c r="K324" s="515">
        <v>1</v>
      </c>
      <c r="L324" s="536">
        <v>1</v>
      </c>
      <c r="M324" s="537">
        <v>1</v>
      </c>
      <c r="N324" s="538">
        <v>1</v>
      </c>
      <c r="O324" s="521">
        <f t="shared" si="21"/>
        <v>1</v>
      </c>
      <c r="P324" s="638">
        <v>0</v>
      </c>
      <c r="Q324" s="639">
        <v>0</v>
      </c>
      <c r="R324" s="532"/>
      <c r="S324" s="533"/>
      <c r="T324" s="496"/>
    </row>
    <row r="325" spans="1:20" s="534" customFormat="1" ht="12.75" customHeight="1" outlineLevel="1">
      <c r="A325" s="519" t="s">
        <v>315</v>
      </c>
      <c r="B325" s="528" t="s">
        <v>17</v>
      </c>
      <c r="C325" s="563" t="s">
        <v>19</v>
      </c>
      <c r="D325" s="495" t="s">
        <v>450</v>
      </c>
      <c r="E325" s="502"/>
      <c r="F325" s="523">
        <v>1</v>
      </c>
      <c r="G325" s="523">
        <v>1</v>
      </c>
      <c r="H325" s="535">
        <v>0.21</v>
      </c>
      <c r="I325" s="539">
        <v>0.21</v>
      </c>
      <c r="J325" s="525">
        <f t="shared" si="22"/>
        <v>1</v>
      </c>
      <c r="K325" s="515">
        <v>1</v>
      </c>
      <c r="L325" s="536">
        <v>1</v>
      </c>
      <c r="M325" s="537">
        <v>1</v>
      </c>
      <c r="N325" s="538">
        <v>1</v>
      </c>
      <c r="O325" s="521">
        <f t="shared" si="21"/>
        <v>1</v>
      </c>
      <c r="P325" s="638">
        <v>0</v>
      </c>
      <c r="Q325" s="639">
        <v>0</v>
      </c>
      <c r="R325" s="532"/>
      <c r="S325" s="533"/>
      <c r="T325" s="496"/>
    </row>
    <row r="326" spans="1:20" s="534" customFormat="1" ht="12.75" customHeight="1" outlineLevel="1">
      <c r="A326" s="519" t="s">
        <v>315</v>
      </c>
      <c r="B326" s="528" t="s">
        <v>17</v>
      </c>
      <c r="C326" s="563" t="s">
        <v>19</v>
      </c>
      <c r="D326" s="495" t="s">
        <v>451</v>
      </c>
      <c r="E326" s="502"/>
      <c r="F326" s="523">
        <v>1</v>
      </c>
      <c r="G326" s="523">
        <v>1</v>
      </c>
      <c r="H326" s="535">
        <v>0.01</v>
      </c>
      <c r="I326" s="539">
        <v>0.01</v>
      </c>
      <c r="J326" s="525">
        <f t="shared" si="22"/>
        <v>1</v>
      </c>
      <c r="K326" s="515">
        <v>1</v>
      </c>
      <c r="L326" s="536">
        <v>1</v>
      </c>
      <c r="M326" s="537">
        <v>1</v>
      </c>
      <c r="N326" s="538">
        <v>1</v>
      </c>
      <c r="O326" s="521">
        <f t="shared" si="21"/>
        <v>1</v>
      </c>
      <c r="P326" s="638">
        <v>0</v>
      </c>
      <c r="Q326" s="639">
        <v>0</v>
      </c>
      <c r="R326" s="532"/>
      <c r="S326" s="533"/>
      <c r="T326" s="496"/>
    </row>
    <row r="327" spans="1:20" s="534" customFormat="1" ht="12.75" customHeight="1" outlineLevel="1">
      <c r="A327" s="519" t="s">
        <v>315</v>
      </c>
      <c r="B327" s="528" t="s">
        <v>17</v>
      </c>
      <c r="C327" s="563" t="s">
        <v>19</v>
      </c>
      <c r="D327" s="495" t="s">
        <v>452</v>
      </c>
      <c r="E327" s="502"/>
      <c r="F327" s="523">
        <v>1</v>
      </c>
      <c r="G327" s="523">
        <v>1</v>
      </c>
      <c r="H327" s="535">
        <v>0.02</v>
      </c>
      <c r="I327" s="539">
        <v>0.02</v>
      </c>
      <c r="J327" s="525">
        <f t="shared" si="22"/>
        <v>1</v>
      </c>
      <c r="K327" s="515">
        <v>1</v>
      </c>
      <c r="L327" s="536">
        <v>1</v>
      </c>
      <c r="M327" s="537">
        <v>1</v>
      </c>
      <c r="N327" s="538">
        <v>1</v>
      </c>
      <c r="O327" s="521">
        <f t="shared" si="21"/>
        <v>1</v>
      </c>
      <c r="P327" s="638">
        <v>0</v>
      </c>
      <c r="Q327" s="639">
        <v>0</v>
      </c>
      <c r="R327" s="532"/>
      <c r="S327" s="533"/>
      <c r="T327" s="496"/>
    </row>
    <row r="328" spans="1:20" s="534" customFormat="1" ht="12.75" customHeight="1" outlineLevel="1">
      <c r="A328" s="519" t="s">
        <v>315</v>
      </c>
      <c r="B328" s="528" t="s">
        <v>17</v>
      </c>
      <c r="C328" s="563" t="s">
        <v>19</v>
      </c>
      <c r="D328" s="495" t="s">
        <v>453</v>
      </c>
      <c r="E328" s="502"/>
      <c r="F328" s="523">
        <v>1</v>
      </c>
      <c r="G328" s="523">
        <v>1</v>
      </c>
      <c r="H328" s="535">
        <v>0.14</v>
      </c>
      <c r="I328" s="539">
        <v>0.14</v>
      </c>
      <c r="J328" s="525">
        <f t="shared" si="22"/>
        <v>1</v>
      </c>
      <c r="K328" s="515">
        <v>1</v>
      </c>
      <c r="L328" s="536">
        <v>1</v>
      </c>
      <c r="M328" s="537">
        <v>1</v>
      </c>
      <c r="N328" s="538">
        <v>1</v>
      </c>
      <c r="O328" s="521">
        <f t="shared" si="21"/>
        <v>1</v>
      </c>
      <c r="P328" s="638">
        <v>0</v>
      </c>
      <c r="Q328" s="639">
        <v>0</v>
      </c>
      <c r="R328" s="532"/>
      <c r="S328" s="533"/>
      <c r="T328" s="496"/>
    </row>
    <row r="329" spans="1:20" s="534" customFormat="1" ht="12.75" customHeight="1" outlineLevel="1">
      <c r="A329" s="519" t="s">
        <v>315</v>
      </c>
      <c r="B329" s="528" t="s">
        <v>17</v>
      </c>
      <c r="C329" s="563" t="s">
        <v>19</v>
      </c>
      <c r="D329" s="495" t="s">
        <v>454</v>
      </c>
      <c r="E329" s="520"/>
      <c r="F329" s="523">
        <v>1</v>
      </c>
      <c r="G329" s="523">
        <v>1</v>
      </c>
      <c r="H329" s="535">
        <v>0.37</v>
      </c>
      <c r="I329" s="539">
        <v>0.37</v>
      </c>
      <c r="J329" s="525">
        <f t="shared" si="22"/>
        <v>1</v>
      </c>
      <c r="K329" s="515">
        <v>1</v>
      </c>
      <c r="L329" s="536">
        <v>1</v>
      </c>
      <c r="M329" s="537">
        <v>1</v>
      </c>
      <c r="N329" s="538">
        <v>1</v>
      </c>
      <c r="O329" s="521">
        <f t="shared" si="21"/>
        <v>1</v>
      </c>
      <c r="P329" s="638">
        <v>0</v>
      </c>
      <c r="Q329" s="639">
        <v>0</v>
      </c>
      <c r="R329" s="532"/>
      <c r="S329" s="533"/>
      <c r="T329" s="496"/>
    </row>
    <row r="330" spans="1:20" s="534" customFormat="1" ht="12.75" customHeight="1" outlineLevel="1">
      <c r="A330" s="519" t="s">
        <v>315</v>
      </c>
      <c r="B330" s="528" t="s">
        <v>17</v>
      </c>
      <c r="C330" s="563" t="s">
        <v>19</v>
      </c>
      <c r="D330" s="495" t="s">
        <v>455</v>
      </c>
      <c r="E330" s="520"/>
      <c r="F330" s="523">
        <v>1</v>
      </c>
      <c r="G330" s="523">
        <v>1</v>
      </c>
      <c r="H330" s="535">
        <v>0.17</v>
      </c>
      <c r="I330" s="539">
        <v>0.17</v>
      </c>
      <c r="J330" s="525">
        <f t="shared" si="22"/>
        <v>1</v>
      </c>
      <c r="K330" s="515">
        <v>1</v>
      </c>
      <c r="L330" s="536">
        <v>1</v>
      </c>
      <c r="M330" s="537">
        <v>1</v>
      </c>
      <c r="N330" s="538">
        <v>1</v>
      </c>
      <c r="O330" s="521">
        <f t="shared" si="21"/>
        <v>1</v>
      </c>
      <c r="P330" s="638">
        <v>0</v>
      </c>
      <c r="Q330" s="639">
        <v>0</v>
      </c>
      <c r="R330" s="532"/>
      <c r="S330" s="533"/>
      <c r="T330" s="496"/>
    </row>
    <row r="331" spans="1:20" s="534" customFormat="1" ht="12.75" customHeight="1" outlineLevel="1">
      <c r="A331" s="519" t="s">
        <v>315</v>
      </c>
      <c r="B331" s="528" t="s">
        <v>17</v>
      </c>
      <c r="C331" s="563" t="s">
        <v>19</v>
      </c>
      <c r="D331" s="495" t="s">
        <v>456</v>
      </c>
      <c r="E331" s="520"/>
      <c r="F331" s="523">
        <v>1</v>
      </c>
      <c r="G331" s="523">
        <v>1</v>
      </c>
      <c r="H331" s="535">
        <v>0.02</v>
      </c>
      <c r="I331" s="539">
        <v>0.02</v>
      </c>
      <c r="J331" s="525">
        <f t="shared" si="22"/>
        <v>1</v>
      </c>
      <c r="K331" s="515">
        <v>1</v>
      </c>
      <c r="L331" s="536">
        <v>1</v>
      </c>
      <c r="M331" s="537">
        <v>1</v>
      </c>
      <c r="N331" s="538">
        <v>1</v>
      </c>
      <c r="O331" s="521">
        <f t="shared" si="21"/>
        <v>1</v>
      </c>
      <c r="P331" s="638">
        <v>0</v>
      </c>
      <c r="Q331" s="639">
        <v>0</v>
      </c>
      <c r="R331" s="532"/>
      <c r="S331" s="533"/>
      <c r="T331" s="496"/>
    </row>
    <row r="332" spans="1:20" s="534" customFormat="1" ht="27.75" customHeight="1" outlineLevel="1">
      <c r="A332" s="679" t="s">
        <v>419</v>
      </c>
      <c r="B332" s="562" t="s">
        <v>17</v>
      </c>
      <c r="C332" s="563" t="s">
        <v>20</v>
      </c>
      <c r="D332" s="495" t="s">
        <v>351</v>
      </c>
      <c r="E332" s="502"/>
      <c r="F332" s="523">
        <v>1</v>
      </c>
      <c r="G332" s="523">
        <v>1</v>
      </c>
      <c r="H332" s="656">
        <v>62000</v>
      </c>
      <c r="I332" s="654">
        <v>62000</v>
      </c>
      <c r="J332" s="655">
        <f>IF(H332&gt;0,I332/H332,0)</f>
        <v>1</v>
      </c>
      <c r="K332" s="631">
        <v>0</v>
      </c>
      <c r="L332" s="632">
        <v>0</v>
      </c>
      <c r="M332" s="633">
        <v>0</v>
      </c>
      <c r="N332" s="634">
        <v>0</v>
      </c>
      <c r="O332" s="680">
        <f>IF(AND(M332=1,N332=1),1,0)</f>
        <v>0</v>
      </c>
      <c r="P332" s="681">
        <v>0</v>
      </c>
      <c r="Q332" s="682">
        <v>0</v>
      </c>
      <c r="R332" s="559"/>
      <c r="S332" s="560"/>
      <c r="T332" s="496"/>
    </row>
    <row r="333" spans="1:20" s="534" customFormat="1" ht="27.75" customHeight="1" outlineLevel="1">
      <c r="A333" s="679" t="s">
        <v>419</v>
      </c>
      <c r="B333" s="562" t="s">
        <v>17</v>
      </c>
      <c r="C333" s="563" t="s">
        <v>20</v>
      </c>
      <c r="D333" s="662" t="s">
        <v>352</v>
      </c>
      <c r="E333" s="502"/>
      <c r="F333" s="523">
        <v>1</v>
      </c>
      <c r="G333" s="523">
        <v>1</v>
      </c>
      <c r="H333" s="656">
        <v>111000</v>
      </c>
      <c r="I333" s="656">
        <v>111000</v>
      </c>
      <c r="J333" s="655">
        <f aca="true" t="shared" si="23" ref="J333:J340">IF(H333&gt;0,I333/H333,0)</f>
        <v>1</v>
      </c>
      <c r="K333" s="631">
        <v>0</v>
      </c>
      <c r="L333" s="632">
        <v>0</v>
      </c>
      <c r="M333" s="633">
        <v>0</v>
      </c>
      <c r="N333" s="634">
        <v>0</v>
      </c>
      <c r="O333" s="680">
        <f aca="true" t="shared" si="24" ref="O333:O340">IF(AND(M333=1,N333=1),1,0)</f>
        <v>0</v>
      </c>
      <c r="P333" s="681">
        <v>0</v>
      </c>
      <c r="Q333" s="682">
        <v>0</v>
      </c>
      <c r="R333" s="559"/>
      <c r="S333" s="560"/>
      <c r="T333" s="496"/>
    </row>
    <row r="334" spans="1:20" s="534" customFormat="1" ht="27.75" customHeight="1" outlineLevel="1">
      <c r="A334" s="679" t="s">
        <v>419</v>
      </c>
      <c r="B334" s="562" t="s">
        <v>17</v>
      </c>
      <c r="C334" s="563" t="s">
        <v>20</v>
      </c>
      <c r="D334" s="662" t="s">
        <v>353</v>
      </c>
      <c r="E334" s="502"/>
      <c r="F334" s="523">
        <v>1</v>
      </c>
      <c r="G334" s="523">
        <v>1</v>
      </c>
      <c r="H334" s="656">
        <v>111000</v>
      </c>
      <c r="I334" s="656">
        <v>111000</v>
      </c>
      <c r="J334" s="655">
        <f t="shared" si="23"/>
        <v>1</v>
      </c>
      <c r="K334" s="631">
        <v>0</v>
      </c>
      <c r="L334" s="632">
        <v>0</v>
      </c>
      <c r="M334" s="633">
        <v>0</v>
      </c>
      <c r="N334" s="634">
        <v>0</v>
      </c>
      <c r="O334" s="680">
        <f t="shared" si="24"/>
        <v>0</v>
      </c>
      <c r="P334" s="681">
        <v>0</v>
      </c>
      <c r="Q334" s="682">
        <v>0</v>
      </c>
      <c r="R334" s="559"/>
      <c r="S334" s="560"/>
      <c r="T334" s="496"/>
    </row>
    <row r="335" spans="1:20" s="534" customFormat="1" ht="27" customHeight="1" outlineLevel="1">
      <c r="A335" s="679" t="s">
        <v>419</v>
      </c>
      <c r="B335" s="562" t="s">
        <v>17</v>
      </c>
      <c r="C335" s="563" t="s">
        <v>20</v>
      </c>
      <c r="D335" s="662" t="s">
        <v>354</v>
      </c>
      <c r="E335" s="502"/>
      <c r="F335" s="523">
        <v>1</v>
      </c>
      <c r="G335" s="523">
        <v>0</v>
      </c>
      <c r="H335" s="656">
        <v>111000</v>
      </c>
      <c r="I335" s="656">
        <v>111000</v>
      </c>
      <c r="J335" s="655">
        <f t="shared" si="23"/>
        <v>1</v>
      </c>
      <c r="K335" s="631">
        <v>0</v>
      </c>
      <c r="L335" s="632">
        <v>0</v>
      </c>
      <c r="M335" s="633">
        <v>0</v>
      </c>
      <c r="N335" s="634">
        <v>0</v>
      </c>
      <c r="O335" s="680">
        <f t="shared" si="24"/>
        <v>0</v>
      </c>
      <c r="P335" s="681">
        <v>0</v>
      </c>
      <c r="Q335" s="682">
        <v>0</v>
      </c>
      <c r="R335" s="559"/>
      <c r="S335" s="560"/>
      <c r="T335" s="496"/>
    </row>
    <row r="336" spans="1:20" s="534" customFormat="1" ht="27.75" customHeight="1" outlineLevel="1">
      <c r="A336" s="679" t="s">
        <v>419</v>
      </c>
      <c r="B336" s="562" t="s">
        <v>17</v>
      </c>
      <c r="C336" s="563" t="s">
        <v>20</v>
      </c>
      <c r="D336" s="662" t="s">
        <v>355</v>
      </c>
      <c r="E336" s="502"/>
      <c r="F336" s="523">
        <v>1</v>
      </c>
      <c r="G336" s="523">
        <v>0</v>
      </c>
      <c r="H336" s="656">
        <v>111000</v>
      </c>
      <c r="I336" s="656">
        <v>111000</v>
      </c>
      <c r="J336" s="655">
        <f t="shared" si="23"/>
        <v>1</v>
      </c>
      <c r="K336" s="631">
        <v>0</v>
      </c>
      <c r="L336" s="632">
        <v>0</v>
      </c>
      <c r="M336" s="633">
        <v>0</v>
      </c>
      <c r="N336" s="634">
        <v>0</v>
      </c>
      <c r="O336" s="680">
        <f t="shared" si="24"/>
        <v>0</v>
      </c>
      <c r="P336" s="681">
        <v>0</v>
      </c>
      <c r="Q336" s="682">
        <v>0</v>
      </c>
      <c r="R336" s="559"/>
      <c r="S336" s="560"/>
      <c r="T336" s="496"/>
    </row>
    <row r="337" spans="1:20" s="534" customFormat="1" ht="25.5" customHeight="1" outlineLevel="1">
      <c r="A337" s="679" t="s">
        <v>419</v>
      </c>
      <c r="B337" s="562" t="s">
        <v>17</v>
      </c>
      <c r="C337" s="563" t="s">
        <v>20</v>
      </c>
      <c r="D337" s="662" t="s">
        <v>356</v>
      </c>
      <c r="E337" s="502"/>
      <c r="F337" s="523">
        <v>1</v>
      </c>
      <c r="G337" s="523">
        <v>0</v>
      </c>
      <c r="H337" s="656">
        <v>111000</v>
      </c>
      <c r="I337" s="656">
        <v>111000</v>
      </c>
      <c r="J337" s="655">
        <f t="shared" si="23"/>
        <v>1</v>
      </c>
      <c r="K337" s="631">
        <v>0</v>
      </c>
      <c r="L337" s="632">
        <v>0</v>
      </c>
      <c r="M337" s="633">
        <v>0</v>
      </c>
      <c r="N337" s="634">
        <v>0</v>
      </c>
      <c r="O337" s="680">
        <f t="shared" si="24"/>
        <v>0</v>
      </c>
      <c r="P337" s="681">
        <v>0</v>
      </c>
      <c r="Q337" s="682">
        <v>0</v>
      </c>
      <c r="R337" s="559"/>
      <c r="S337" s="560"/>
      <c r="T337" s="496"/>
    </row>
    <row r="338" spans="1:20" s="534" customFormat="1" ht="25.5" customHeight="1" outlineLevel="1">
      <c r="A338" s="679" t="s">
        <v>419</v>
      </c>
      <c r="B338" s="562" t="s">
        <v>17</v>
      </c>
      <c r="C338" s="563" t="s">
        <v>20</v>
      </c>
      <c r="D338" s="662" t="s">
        <v>357</v>
      </c>
      <c r="E338" s="502"/>
      <c r="F338" s="523">
        <v>1</v>
      </c>
      <c r="G338" s="523">
        <v>0</v>
      </c>
      <c r="H338" s="656">
        <v>111000</v>
      </c>
      <c r="I338" s="656">
        <v>111000</v>
      </c>
      <c r="J338" s="655">
        <f t="shared" si="23"/>
        <v>1</v>
      </c>
      <c r="K338" s="631">
        <v>0</v>
      </c>
      <c r="L338" s="632">
        <v>0</v>
      </c>
      <c r="M338" s="633">
        <v>0</v>
      </c>
      <c r="N338" s="634">
        <v>0</v>
      </c>
      <c r="O338" s="680">
        <f t="shared" si="24"/>
        <v>0</v>
      </c>
      <c r="P338" s="681">
        <v>0</v>
      </c>
      <c r="Q338" s="682">
        <v>0</v>
      </c>
      <c r="R338" s="559"/>
      <c r="S338" s="560"/>
      <c r="T338" s="496"/>
    </row>
    <row r="339" spans="1:20" s="534" customFormat="1" ht="30" customHeight="1" outlineLevel="1">
      <c r="A339" s="679" t="s">
        <v>419</v>
      </c>
      <c r="B339" s="562" t="s">
        <v>17</v>
      </c>
      <c r="C339" s="563" t="s">
        <v>20</v>
      </c>
      <c r="D339" s="662" t="s">
        <v>358</v>
      </c>
      <c r="E339" s="502"/>
      <c r="F339" s="523">
        <v>1</v>
      </c>
      <c r="G339" s="523">
        <v>0</v>
      </c>
      <c r="H339" s="656">
        <v>111000</v>
      </c>
      <c r="I339" s="656">
        <v>111000</v>
      </c>
      <c r="J339" s="655">
        <f t="shared" si="23"/>
        <v>1</v>
      </c>
      <c r="K339" s="631">
        <v>0</v>
      </c>
      <c r="L339" s="632">
        <v>0</v>
      </c>
      <c r="M339" s="633">
        <v>0</v>
      </c>
      <c r="N339" s="634">
        <v>0</v>
      </c>
      <c r="O339" s="680">
        <f t="shared" si="24"/>
        <v>0</v>
      </c>
      <c r="P339" s="681">
        <v>0</v>
      </c>
      <c r="Q339" s="682">
        <v>0</v>
      </c>
      <c r="R339" s="559"/>
      <c r="S339" s="560"/>
      <c r="T339" s="496"/>
    </row>
    <row r="340" spans="1:20" s="534" customFormat="1" ht="28.5" customHeight="1" outlineLevel="1">
      <c r="A340" s="679" t="s">
        <v>419</v>
      </c>
      <c r="B340" s="562" t="s">
        <v>17</v>
      </c>
      <c r="C340" s="563" t="s">
        <v>20</v>
      </c>
      <c r="D340" s="679" t="s">
        <v>539</v>
      </c>
      <c r="E340" s="502"/>
      <c r="F340" s="523">
        <v>1</v>
      </c>
      <c r="G340" s="523">
        <v>0</v>
      </c>
      <c r="H340" s="656">
        <v>111000</v>
      </c>
      <c r="I340" s="656">
        <v>111000</v>
      </c>
      <c r="J340" s="655">
        <f t="shared" si="23"/>
        <v>1</v>
      </c>
      <c r="K340" s="631">
        <v>0</v>
      </c>
      <c r="L340" s="632">
        <v>0</v>
      </c>
      <c r="M340" s="633">
        <v>0</v>
      </c>
      <c r="N340" s="634">
        <v>0</v>
      </c>
      <c r="O340" s="680">
        <f t="shared" si="24"/>
        <v>0</v>
      </c>
      <c r="P340" s="681">
        <v>0</v>
      </c>
      <c r="Q340" s="682">
        <v>0</v>
      </c>
      <c r="R340" s="559"/>
      <c r="S340" s="560"/>
      <c r="T340" s="496"/>
    </row>
    <row r="341" spans="1:20" s="904" customFormat="1" ht="28.5" customHeight="1" outlineLevel="1">
      <c r="A341" s="886"/>
      <c r="B341" s="887" t="s">
        <v>17</v>
      </c>
      <c r="C341" s="888" t="s">
        <v>540</v>
      </c>
      <c r="D341" s="889"/>
      <c r="E341" s="520"/>
      <c r="F341" s="891"/>
      <c r="G341" s="891"/>
      <c r="H341" s="892"/>
      <c r="I341" s="892"/>
      <c r="J341" s="893"/>
      <c r="K341" s="894"/>
      <c r="L341" s="895"/>
      <c r="M341" s="896"/>
      <c r="N341" s="897"/>
      <c r="O341" s="898"/>
      <c r="P341" s="899"/>
      <c r="Q341" s="900"/>
      <c r="R341" s="901"/>
      <c r="S341" s="902"/>
      <c r="T341" s="903"/>
    </row>
    <row r="342" spans="1:33" s="687" customFormat="1" ht="12.75" customHeight="1" outlineLevel="1">
      <c r="A342" s="653" t="s">
        <v>401</v>
      </c>
      <c r="B342" s="562" t="s">
        <v>17</v>
      </c>
      <c r="C342" s="563" t="s">
        <v>21</v>
      </c>
      <c r="D342" s="495" t="s">
        <v>405</v>
      </c>
      <c r="E342" s="666"/>
      <c r="F342" s="523">
        <v>1</v>
      </c>
      <c r="G342" s="523">
        <v>1</v>
      </c>
      <c r="H342" s="683">
        <v>111000</v>
      </c>
      <c r="I342" s="683">
        <v>111000</v>
      </c>
      <c r="J342" s="684">
        <v>1</v>
      </c>
      <c r="K342" s="685">
        <v>0</v>
      </c>
      <c r="L342" s="669">
        <v>0</v>
      </c>
      <c r="M342" s="670">
        <v>0</v>
      </c>
      <c r="N342" s="671">
        <v>0</v>
      </c>
      <c r="O342" s="686">
        <v>0</v>
      </c>
      <c r="P342" s="672">
        <v>0</v>
      </c>
      <c r="Q342" s="673">
        <v>0</v>
      </c>
      <c r="R342" s="559"/>
      <c r="S342" s="560"/>
      <c r="T342" s="496"/>
      <c r="U342" s="534"/>
      <c r="V342" s="534"/>
      <c r="W342" s="534"/>
      <c r="X342" s="534"/>
      <c r="Y342" s="534"/>
      <c r="Z342" s="534"/>
      <c r="AA342" s="534"/>
      <c r="AB342" s="534"/>
      <c r="AC342" s="534"/>
      <c r="AD342" s="553"/>
      <c r="AE342" s="553"/>
      <c r="AF342" s="553"/>
      <c r="AG342" s="553"/>
    </row>
    <row r="343" spans="1:33" s="687" customFormat="1" ht="12.75" customHeight="1" outlineLevel="1">
      <c r="A343" s="653" t="s">
        <v>401</v>
      </c>
      <c r="B343" s="562" t="s">
        <v>17</v>
      </c>
      <c r="C343" s="563" t="s">
        <v>21</v>
      </c>
      <c r="D343" s="495" t="s">
        <v>406</v>
      </c>
      <c r="E343" s="666"/>
      <c r="F343" s="523">
        <v>1</v>
      </c>
      <c r="G343" s="523">
        <v>1</v>
      </c>
      <c r="H343" s="683">
        <v>111000</v>
      </c>
      <c r="I343" s="683">
        <v>111000</v>
      </c>
      <c r="J343" s="684">
        <v>1</v>
      </c>
      <c r="K343" s="685">
        <v>0</v>
      </c>
      <c r="L343" s="669">
        <v>0</v>
      </c>
      <c r="M343" s="670">
        <v>0</v>
      </c>
      <c r="N343" s="671">
        <v>0</v>
      </c>
      <c r="O343" s="686">
        <v>0</v>
      </c>
      <c r="P343" s="672">
        <v>0</v>
      </c>
      <c r="Q343" s="673">
        <v>0</v>
      </c>
      <c r="R343" s="559"/>
      <c r="S343" s="560"/>
      <c r="T343" s="496"/>
      <c r="U343" s="534"/>
      <c r="V343" s="534"/>
      <c r="W343" s="534"/>
      <c r="X343" s="534"/>
      <c r="Y343" s="534"/>
      <c r="Z343" s="534"/>
      <c r="AA343" s="534"/>
      <c r="AB343" s="534"/>
      <c r="AC343" s="534"/>
      <c r="AD343" s="553"/>
      <c r="AE343" s="553"/>
      <c r="AF343" s="553"/>
      <c r="AG343" s="553"/>
    </row>
    <row r="344" spans="1:20" s="904" customFormat="1" ht="12.75" customHeight="1" outlineLevel="1">
      <c r="A344" s="905"/>
      <c r="B344" s="887" t="s">
        <v>17</v>
      </c>
      <c r="C344" s="888" t="s">
        <v>541</v>
      </c>
      <c r="D344" s="906"/>
      <c r="E344" s="949"/>
      <c r="F344" s="907"/>
      <c r="G344" s="891"/>
      <c r="H344" s="908"/>
      <c r="I344" s="909"/>
      <c r="J344" s="910"/>
      <c r="K344" s="911"/>
      <c r="L344" s="912"/>
      <c r="M344" s="913"/>
      <c r="N344" s="914"/>
      <c r="O344" s="915"/>
      <c r="P344" s="916"/>
      <c r="Q344" s="917"/>
      <c r="R344" s="901"/>
      <c r="S344" s="902"/>
      <c r="T344" s="903"/>
    </row>
    <row r="345" spans="1:29" s="756" customFormat="1" ht="12.75" customHeight="1" outlineLevel="1">
      <c r="A345" s="522" t="s">
        <v>330</v>
      </c>
      <c r="B345" s="562" t="s">
        <v>17</v>
      </c>
      <c r="C345" s="563" t="s">
        <v>22</v>
      </c>
      <c r="D345" s="495" t="s">
        <v>359</v>
      </c>
      <c r="E345" s="770"/>
      <c r="F345" s="771">
        <v>1</v>
      </c>
      <c r="G345" s="772">
        <v>0</v>
      </c>
      <c r="H345" s="776">
        <v>111000</v>
      </c>
      <c r="I345" s="654">
        <v>0</v>
      </c>
      <c r="J345" s="655">
        <f>IF(H345&gt;0,I345/H345,0)</f>
        <v>0</v>
      </c>
      <c r="K345" s="631">
        <v>0</v>
      </c>
      <c r="L345" s="536">
        <v>0</v>
      </c>
      <c r="M345" s="633">
        <v>0</v>
      </c>
      <c r="N345" s="634">
        <v>0</v>
      </c>
      <c r="O345" s="680">
        <f aca="true" t="shared" si="25" ref="O345:O350">IF(AND(M345=1,N345=1),1,0)</f>
        <v>0</v>
      </c>
      <c r="P345" s="681">
        <v>0</v>
      </c>
      <c r="Q345" s="682">
        <v>0</v>
      </c>
      <c r="R345" s="559"/>
      <c r="S345" s="560"/>
      <c r="T345" s="496"/>
      <c r="U345" s="534"/>
      <c r="V345" s="534"/>
      <c r="W345" s="534"/>
      <c r="X345" s="534"/>
      <c r="Y345" s="534"/>
      <c r="Z345" s="534"/>
      <c r="AA345" s="534"/>
      <c r="AB345" s="534"/>
      <c r="AC345" s="534"/>
    </row>
    <row r="346" spans="1:29" s="756" customFormat="1" ht="12.75" customHeight="1" outlineLevel="1">
      <c r="A346" s="522" t="s">
        <v>330</v>
      </c>
      <c r="B346" s="562" t="s">
        <v>17</v>
      </c>
      <c r="C346" s="563" t="s">
        <v>22</v>
      </c>
      <c r="D346" s="495" t="s">
        <v>360</v>
      </c>
      <c r="E346" s="770"/>
      <c r="F346" s="771">
        <v>1</v>
      </c>
      <c r="G346" s="772">
        <v>0</v>
      </c>
      <c r="H346" s="776">
        <v>111000</v>
      </c>
      <c r="I346" s="654">
        <v>0</v>
      </c>
      <c r="J346" s="655">
        <f aca="true" t="shared" si="26" ref="J346:J352">IF(H346&gt;0,I346/H346,0)</f>
        <v>0</v>
      </c>
      <c r="K346" s="631">
        <v>0</v>
      </c>
      <c r="L346" s="536">
        <v>0</v>
      </c>
      <c r="M346" s="633">
        <v>0</v>
      </c>
      <c r="N346" s="634">
        <v>0</v>
      </c>
      <c r="O346" s="680">
        <f t="shared" si="25"/>
        <v>0</v>
      </c>
      <c r="P346" s="681">
        <v>0</v>
      </c>
      <c r="Q346" s="682">
        <v>0</v>
      </c>
      <c r="R346" s="559"/>
      <c r="S346" s="560"/>
      <c r="T346" s="496"/>
      <c r="U346" s="534"/>
      <c r="V346" s="534"/>
      <c r="W346" s="534"/>
      <c r="X346" s="534"/>
      <c r="Y346" s="534"/>
      <c r="Z346" s="534"/>
      <c r="AA346" s="534"/>
      <c r="AB346" s="534"/>
      <c r="AC346" s="534"/>
    </row>
    <row r="347" spans="1:29" s="756" customFormat="1" ht="12.75" customHeight="1" outlineLevel="1">
      <c r="A347" s="522" t="s">
        <v>330</v>
      </c>
      <c r="B347" s="562" t="s">
        <v>17</v>
      </c>
      <c r="C347" s="563" t="s">
        <v>22</v>
      </c>
      <c r="D347" s="495" t="s">
        <v>414</v>
      </c>
      <c r="E347" s="770"/>
      <c r="F347" s="771">
        <v>1</v>
      </c>
      <c r="G347" s="772">
        <v>0</v>
      </c>
      <c r="H347" s="776">
        <v>111000</v>
      </c>
      <c r="I347" s="654">
        <v>0</v>
      </c>
      <c r="J347" s="655">
        <f t="shared" si="26"/>
        <v>0</v>
      </c>
      <c r="K347" s="631">
        <v>0</v>
      </c>
      <c r="L347" s="536">
        <v>0</v>
      </c>
      <c r="M347" s="633">
        <v>0</v>
      </c>
      <c r="N347" s="634">
        <v>0</v>
      </c>
      <c r="O347" s="680">
        <f>IF(AND(M347=1,N347=1),1,0)</f>
        <v>0</v>
      </c>
      <c r="P347" s="681">
        <v>0</v>
      </c>
      <c r="Q347" s="682">
        <v>0</v>
      </c>
      <c r="R347" s="559"/>
      <c r="S347" s="560"/>
      <c r="T347" s="496"/>
      <c r="U347" s="534"/>
      <c r="V347" s="534"/>
      <c r="W347" s="534"/>
      <c r="X347" s="534"/>
      <c r="Y347" s="534"/>
      <c r="Z347" s="534"/>
      <c r="AA347" s="534"/>
      <c r="AB347" s="534"/>
      <c r="AC347" s="534"/>
    </row>
    <row r="348" spans="1:29" s="756" customFormat="1" ht="12.75" customHeight="1" outlineLevel="1">
      <c r="A348" s="522" t="s">
        <v>330</v>
      </c>
      <c r="B348" s="562" t="s">
        <v>17</v>
      </c>
      <c r="C348" s="563" t="s">
        <v>22</v>
      </c>
      <c r="D348" s="495" t="s">
        <v>485</v>
      </c>
      <c r="E348" s="770"/>
      <c r="F348" s="771">
        <v>1</v>
      </c>
      <c r="G348" s="772">
        <v>1</v>
      </c>
      <c r="H348" s="776">
        <v>111000</v>
      </c>
      <c r="I348" s="654">
        <v>0</v>
      </c>
      <c r="J348" s="655">
        <f t="shared" si="26"/>
        <v>0</v>
      </c>
      <c r="K348" s="631">
        <v>0</v>
      </c>
      <c r="L348" s="536">
        <v>0</v>
      </c>
      <c r="M348" s="633">
        <v>1</v>
      </c>
      <c r="N348" s="634">
        <v>1</v>
      </c>
      <c r="O348" s="680">
        <f>IF(AND(M348=1,N348=1),1,0)</f>
        <v>1</v>
      </c>
      <c r="P348" s="681">
        <v>0</v>
      </c>
      <c r="Q348" s="682">
        <v>0</v>
      </c>
      <c r="R348" s="559"/>
      <c r="S348" s="808" t="s">
        <v>484</v>
      </c>
      <c r="T348" s="496"/>
      <c r="U348" s="534"/>
      <c r="V348" s="534"/>
      <c r="W348" s="534"/>
      <c r="X348" s="534"/>
      <c r="Y348" s="534"/>
      <c r="Z348" s="534"/>
      <c r="AA348" s="534"/>
      <c r="AB348" s="534"/>
      <c r="AC348" s="534"/>
    </row>
    <row r="349" spans="1:29" s="756" customFormat="1" ht="12.75" customHeight="1" outlineLevel="1">
      <c r="A349" s="522" t="s">
        <v>330</v>
      </c>
      <c r="B349" s="562" t="s">
        <v>17</v>
      </c>
      <c r="C349" s="563" t="s">
        <v>22</v>
      </c>
      <c r="D349" s="495" t="s">
        <v>361</v>
      </c>
      <c r="E349" s="770"/>
      <c r="F349" s="771">
        <v>1</v>
      </c>
      <c r="G349" s="772">
        <v>0</v>
      </c>
      <c r="H349" s="776">
        <v>111000</v>
      </c>
      <c r="I349" s="654">
        <v>0</v>
      </c>
      <c r="J349" s="655">
        <f t="shared" si="26"/>
        <v>0</v>
      </c>
      <c r="K349" s="631">
        <v>0</v>
      </c>
      <c r="L349" s="536">
        <v>0</v>
      </c>
      <c r="M349" s="633">
        <v>0</v>
      </c>
      <c r="N349" s="634">
        <v>0</v>
      </c>
      <c r="O349" s="680">
        <f>IF(AND(M349=1,N349=1),1,0)</f>
        <v>0</v>
      </c>
      <c r="P349" s="681">
        <v>0</v>
      </c>
      <c r="Q349" s="682">
        <v>0</v>
      </c>
      <c r="R349" s="559"/>
      <c r="S349" s="560"/>
      <c r="T349" s="496"/>
      <c r="U349" s="534"/>
      <c r="V349" s="534"/>
      <c r="W349" s="534"/>
      <c r="X349" s="534"/>
      <c r="Y349" s="534"/>
      <c r="Z349" s="534"/>
      <c r="AA349" s="534"/>
      <c r="AB349" s="534"/>
      <c r="AC349" s="534"/>
    </row>
    <row r="350" spans="1:29" s="756" customFormat="1" ht="30" customHeight="1" outlineLevel="1">
      <c r="A350" s="522" t="s">
        <v>330</v>
      </c>
      <c r="B350" s="562" t="s">
        <v>17</v>
      </c>
      <c r="C350" s="563" t="s">
        <v>22</v>
      </c>
      <c r="D350" s="495" t="s">
        <v>362</v>
      </c>
      <c r="E350" s="770"/>
      <c r="F350" s="771">
        <v>1</v>
      </c>
      <c r="G350" s="772">
        <v>0</v>
      </c>
      <c r="H350" s="776">
        <v>111000</v>
      </c>
      <c r="I350" s="654">
        <v>0</v>
      </c>
      <c r="J350" s="655">
        <f t="shared" si="26"/>
        <v>0</v>
      </c>
      <c r="K350" s="631">
        <v>0</v>
      </c>
      <c r="L350" s="536">
        <v>0</v>
      </c>
      <c r="M350" s="633">
        <v>0</v>
      </c>
      <c r="N350" s="634">
        <v>0</v>
      </c>
      <c r="O350" s="680">
        <f t="shared" si="25"/>
        <v>0</v>
      </c>
      <c r="P350" s="681">
        <v>0</v>
      </c>
      <c r="Q350" s="682">
        <v>0</v>
      </c>
      <c r="R350" s="559"/>
      <c r="S350" s="560"/>
      <c r="T350" s="496"/>
      <c r="U350" s="534"/>
      <c r="V350" s="534"/>
      <c r="W350" s="534"/>
      <c r="X350" s="534"/>
      <c r="Y350" s="534"/>
      <c r="Z350" s="534"/>
      <c r="AA350" s="534"/>
      <c r="AB350" s="534"/>
      <c r="AC350" s="534"/>
    </row>
    <row r="351" spans="1:29" s="756" customFormat="1" ht="25.5" outlineLevel="1">
      <c r="A351" s="522" t="s">
        <v>330</v>
      </c>
      <c r="B351" s="562" t="s">
        <v>17</v>
      </c>
      <c r="C351" s="563" t="s">
        <v>22</v>
      </c>
      <c r="D351" s="495" t="s">
        <v>483</v>
      </c>
      <c r="E351" s="770"/>
      <c r="F351" s="771">
        <v>1</v>
      </c>
      <c r="G351" s="772">
        <v>0</v>
      </c>
      <c r="H351" s="656">
        <v>111000</v>
      </c>
      <c r="I351" s="656">
        <v>111000</v>
      </c>
      <c r="J351" s="655">
        <f t="shared" si="26"/>
        <v>1</v>
      </c>
      <c r="K351" s="656">
        <v>0</v>
      </c>
      <c r="L351" s="632">
        <v>0</v>
      </c>
      <c r="M351" s="632">
        <v>1</v>
      </c>
      <c r="N351" s="784">
        <v>1</v>
      </c>
      <c r="O351" s="799">
        <f>IF(AND(M351=1,N351=1),1,0)</f>
        <v>1</v>
      </c>
      <c r="P351" s="785">
        <v>0</v>
      </c>
      <c r="Q351" s="682">
        <v>0</v>
      </c>
      <c r="R351" s="559"/>
      <c r="S351" s="805"/>
      <c r="T351" s="560"/>
      <c r="U351" s="534"/>
      <c r="V351" s="534"/>
      <c r="W351" s="534"/>
      <c r="X351" s="534"/>
      <c r="Y351" s="534"/>
      <c r="Z351" s="534"/>
      <c r="AA351" s="534"/>
      <c r="AB351" s="534"/>
      <c r="AC351" s="534"/>
    </row>
    <row r="352" spans="1:29" s="756" customFormat="1" ht="51" outlineLevel="1">
      <c r="A352" s="522" t="s">
        <v>489</v>
      </c>
      <c r="B352" s="562" t="s">
        <v>17</v>
      </c>
      <c r="C352" s="563" t="s">
        <v>22</v>
      </c>
      <c r="D352" s="495" t="s">
        <v>493</v>
      </c>
      <c r="E352" s="770"/>
      <c r="F352" s="771">
        <v>1</v>
      </c>
      <c r="G352" s="772">
        <v>1</v>
      </c>
      <c r="H352" s="572">
        <v>111000</v>
      </c>
      <c r="I352" s="572">
        <v>111000</v>
      </c>
      <c r="J352" s="655">
        <f t="shared" si="26"/>
        <v>1</v>
      </c>
      <c r="K352" s="656">
        <v>0</v>
      </c>
      <c r="L352" s="632">
        <v>0</v>
      </c>
      <c r="M352" s="632">
        <v>0</v>
      </c>
      <c r="N352" s="784">
        <v>0</v>
      </c>
      <c r="O352" s="799">
        <v>0</v>
      </c>
      <c r="P352" s="632">
        <v>0</v>
      </c>
      <c r="Q352" s="784">
        <v>0</v>
      </c>
      <c r="R352" s="559"/>
      <c r="S352" s="560" t="s">
        <v>494</v>
      </c>
      <c r="T352" s="560"/>
      <c r="U352" s="534"/>
      <c r="V352" s="534"/>
      <c r="W352" s="534"/>
      <c r="X352" s="534"/>
      <c r="Y352" s="534"/>
      <c r="Z352" s="534"/>
      <c r="AA352" s="534"/>
      <c r="AB352" s="534"/>
      <c r="AC352" s="534"/>
    </row>
    <row r="353" spans="1:20" s="904" customFormat="1" ht="12.75" outlineLevel="1">
      <c r="A353" s="918"/>
      <c r="B353" s="887" t="s">
        <v>17</v>
      </c>
      <c r="C353" s="888" t="s">
        <v>542</v>
      </c>
      <c r="D353" s="906"/>
      <c r="E353" s="919"/>
      <c r="F353" s="907"/>
      <c r="G353" s="891"/>
      <c r="H353" s="920"/>
      <c r="I353" s="920"/>
      <c r="J353" s="921"/>
      <c r="K353" s="892"/>
      <c r="L353" s="895"/>
      <c r="M353" s="895"/>
      <c r="N353" s="894"/>
      <c r="O353" s="922"/>
      <c r="P353" s="895"/>
      <c r="Q353" s="894"/>
      <c r="R353" s="901"/>
      <c r="S353" s="902"/>
      <c r="T353" s="902"/>
    </row>
    <row r="354" spans="1:20" s="904" customFormat="1" ht="12.75" outlineLevel="1">
      <c r="A354" s="918"/>
      <c r="B354" s="887" t="s">
        <v>17</v>
      </c>
      <c r="C354" s="888" t="s">
        <v>543</v>
      </c>
      <c r="D354" s="906"/>
      <c r="E354" s="919"/>
      <c r="F354" s="907"/>
      <c r="G354" s="891"/>
      <c r="H354" s="920"/>
      <c r="I354" s="920"/>
      <c r="J354" s="921"/>
      <c r="K354" s="892"/>
      <c r="L354" s="895"/>
      <c r="M354" s="895"/>
      <c r="N354" s="894"/>
      <c r="O354" s="922"/>
      <c r="P354" s="895"/>
      <c r="Q354" s="894"/>
      <c r="R354" s="901"/>
      <c r="S354" s="902"/>
      <c r="T354" s="902"/>
    </row>
    <row r="355" spans="1:20" s="534" customFormat="1" ht="77.25" customHeight="1" outlineLevel="1">
      <c r="A355" s="519" t="s">
        <v>378</v>
      </c>
      <c r="B355" s="528" t="s">
        <v>17</v>
      </c>
      <c r="C355" s="563" t="s">
        <v>371</v>
      </c>
      <c r="D355" s="494" t="s">
        <v>461</v>
      </c>
      <c r="E355" s="520"/>
      <c r="F355" s="523">
        <v>1</v>
      </c>
      <c r="G355" s="523">
        <v>1</v>
      </c>
      <c r="H355" s="504">
        <v>111000</v>
      </c>
      <c r="I355" s="504">
        <v>111000</v>
      </c>
      <c r="J355" s="525">
        <f>IF(H355&gt;0,I355/H355,0)</f>
        <v>1</v>
      </c>
      <c r="K355" s="524">
        <v>1</v>
      </c>
      <c r="L355" s="592">
        <v>1</v>
      </c>
      <c r="M355" s="592">
        <v>1</v>
      </c>
      <c r="N355" s="688">
        <v>0</v>
      </c>
      <c r="O355" s="636">
        <f>IF(AND(M355=1,N355=1),1,0)</f>
        <v>0</v>
      </c>
      <c r="P355" s="507">
        <v>0</v>
      </c>
      <c r="Q355" s="637">
        <v>0</v>
      </c>
      <c r="R355" s="560"/>
      <c r="S355" s="560"/>
      <c r="T355" s="560"/>
    </row>
    <row r="356" spans="1:51" s="687" customFormat="1" ht="12.75" customHeight="1" outlineLevel="1">
      <c r="A356" s="522" t="s">
        <v>401</v>
      </c>
      <c r="B356" s="562" t="s">
        <v>17</v>
      </c>
      <c r="C356" s="689" t="s">
        <v>407</v>
      </c>
      <c r="D356" s="497" t="s">
        <v>408</v>
      </c>
      <c r="E356" s="666"/>
      <c r="F356" s="523">
        <v>1</v>
      </c>
      <c r="G356" s="523">
        <v>1</v>
      </c>
      <c r="H356" s="683">
        <v>111000</v>
      </c>
      <c r="I356" s="690">
        <v>111000</v>
      </c>
      <c r="J356" s="691">
        <v>1</v>
      </c>
      <c r="K356" s="683">
        <v>0</v>
      </c>
      <c r="L356" s="692">
        <v>0</v>
      </c>
      <c r="M356" s="693">
        <v>0</v>
      </c>
      <c r="N356" s="693">
        <v>0</v>
      </c>
      <c r="O356" s="694">
        <v>0</v>
      </c>
      <c r="P356" s="669">
        <v>0</v>
      </c>
      <c r="Q356" s="695">
        <v>0</v>
      </c>
      <c r="R356" s="560"/>
      <c r="S356" s="560"/>
      <c r="T356" s="560"/>
      <c r="U356" s="534"/>
      <c r="V356" s="534"/>
      <c r="W356" s="534"/>
      <c r="X356" s="534"/>
      <c r="Y356" s="534"/>
      <c r="Z356" s="534"/>
      <c r="AA356" s="534"/>
      <c r="AB356" s="534"/>
      <c r="AC356" s="534"/>
      <c r="AD356" s="553"/>
      <c r="AE356" s="553"/>
      <c r="AF356" s="553"/>
      <c r="AG356" s="553"/>
      <c r="AH356" s="553"/>
      <c r="AI356" s="553"/>
      <c r="AJ356" s="553"/>
      <c r="AK356" s="553"/>
      <c r="AL356" s="553"/>
      <c r="AM356" s="553"/>
      <c r="AN356" s="553"/>
      <c r="AO356" s="553"/>
      <c r="AP356" s="553"/>
      <c r="AQ356" s="553"/>
      <c r="AR356" s="553"/>
      <c r="AS356" s="553"/>
      <c r="AT356" s="553"/>
      <c r="AU356" s="553"/>
      <c r="AV356" s="553"/>
      <c r="AW356" s="553"/>
      <c r="AX356" s="553"/>
      <c r="AY356" s="553"/>
    </row>
    <row r="357" spans="1:51" s="687" customFormat="1" ht="12.75" customHeight="1" outlineLevel="1">
      <c r="A357" s="522" t="s">
        <v>401</v>
      </c>
      <c r="B357" s="562" t="s">
        <v>17</v>
      </c>
      <c r="C357" s="689" t="s">
        <v>407</v>
      </c>
      <c r="D357" s="497" t="s">
        <v>409</v>
      </c>
      <c r="E357" s="666"/>
      <c r="F357" s="523">
        <v>1</v>
      </c>
      <c r="G357" s="523">
        <v>1</v>
      </c>
      <c r="H357" s="683">
        <v>111000</v>
      </c>
      <c r="I357" s="690">
        <v>111000</v>
      </c>
      <c r="J357" s="691">
        <v>1</v>
      </c>
      <c r="K357" s="683">
        <v>0</v>
      </c>
      <c r="L357" s="692">
        <v>0</v>
      </c>
      <c r="M357" s="693">
        <v>0</v>
      </c>
      <c r="N357" s="693">
        <v>0</v>
      </c>
      <c r="O357" s="694">
        <v>0</v>
      </c>
      <c r="P357" s="669">
        <v>0</v>
      </c>
      <c r="Q357" s="695">
        <v>0</v>
      </c>
      <c r="R357" s="560"/>
      <c r="S357" s="560"/>
      <c r="T357" s="560"/>
      <c r="U357" s="534"/>
      <c r="V357" s="534"/>
      <c r="W357" s="534"/>
      <c r="X357" s="534"/>
      <c r="Y357" s="534"/>
      <c r="Z357" s="534"/>
      <c r="AA357" s="534"/>
      <c r="AB357" s="534"/>
      <c r="AC357" s="534"/>
      <c r="AD357" s="553"/>
      <c r="AE357" s="553"/>
      <c r="AF357" s="553"/>
      <c r="AG357" s="553"/>
      <c r="AH357" s="553"/>
      <c r="AI357" s="553"/>
      <c r="AJ357" s="553"/>
      <c r="AK357" s="553"/>
      <c r="AL357" s="553"/>
      <c r="AM357" s="553"/>
      <c r="AN357" s="553"/>
      <c r="AO357" s="553"/>
      <c r="AP357" s="553"/>
      <c r="AQ357" s="553"/>
      <c r="AR357" s="553"/>
      <c r="AS357" s="553"/>
      <c r="AT357" s="553"/>
      <c r="AU357" s="553"/>
      <c r="AV357" s="553"/>
      <c r="AW357" s="553"/>
      <c r="AX357" s="553"/>
      <c r="AY357" s="553"/>
    </row>
    <row r="358" spans="1:51" s="687" customFormat="1" ht="12.75" customHeight="1" outlineLevel="1">
      <c r="A358" s="522" t="s">
        <v>401</v>
      </c>
      <c r="B358" s="562" t="s">
        <v>17</v>
      </c>
      <c r="C358" s="689" t="s">
        <v>407</v>
      </c>
      <c r="D358" s="495" t="s">
        <v>410</v>
      </c>
      <c r="E358" s="666"/>
      <c r="F358" s="523">
        <v>1</v>
      </c>
      <c r="G358" s="523">
        <v>1</v>
      </c>
      <c r="H358" s="683">
        <v>111000</v>
      </c>
      <c r="I358" s="690">
        <v>111000</v>
      </c>
      <c r="J358" s="691">
        <v>1</v>
      </c>
      <c r="K358" s="683">
        <v>0</v>
      </c>
      <c r="L358" s="692">
        <v>0</v>
      </c>
      <c r="M358" s="693">
        <v>0</v>
      </c>
      <c r="N358" s="693">
        <v>0</v>
      </c>
      <c r="O358" s="694">
        <v>0</v>
      </c>
      <c r="P358" s="669">
        <v>0</v>
      </c>
      <c r="Q358" s="695">
        <v>0</v>
      </c>
      <c r="R358" s="560"/>
      <c r="S358" s="560"/>
      <c r="T358" s="560"/>
      <c r="U358" s="534"/>
      <c r="V358" s="534"/>
      <c r="W358" s="534"/>
      <c r="X358" s="534"/>
      <c r="Y358" s="534"/>
      <c r="Z358" s="534"/>
      <c r="AA358" s="534"/>
      <c r="AB358" s="534"/>
      <c r="AC358" s="534"/>
      <c r="AD358" s="553"/>
      <c r="AE358" s="553"/>
      <c r="AF358" s="553"/>
      <c r="AG358" s="553"/>
      <c r="AH358" s="553"/>
      <c r="AI358" s="553"/>
      <c r="AJ358" s="553"/>
      <c r="AK358" s="553"/>
      <c r="AL358" s="553"/>
      <c r="AM358" s="553"/>
      <c r="AN358" s="553"/>
      <c r="AO358" s="553"/>
      <c r="AP358" s="553"/>
      <c r="AQ358" s="553"/>
      <c r="AR358" s="553"/>
      <c r="AS358" s="553"/>
      <c r="AT358" s="553"/>
      <c r="AU358" s="553"/>
      <c r="AV358" s="553"/>
      <c r="AW358" s="553"/>
      <c r="AX358" s="553"/>
      <c r="AY358" s="553"/>
    </row>
    <row r="359" spans="1:29" s="756" customFormat="1" ht="39.75" customHeight="1" outlineLevel="1">
      <c r="A359" s="522" t="s">
        <v>489</v>
      </c>
      <c r="B359" s="562" t="s">
        <v>495</v>
      </c>
      <c r="C359" s="563" t="s">
        <v>496</v>
      </c>
      <c r="D359" s="765" t="s">
        <v>511</v>
      </c>
      <c r="E359" s="520"/>
      <c r="F359" s="772">
        <v>1</v>
      </c>
      <c r="G359" s="772">
        <v>1</v>
      </c>
      <c r="H359" s="776">
        <v>111007.54</v>
      </c>
      <c r="I359" s="776">
        <v>111007.54</v>
      </c>
      <c r="J359" s="778">
        <f>IF(H359&gt;0,I359/H359,0)</f>
        <v>1</v>
      </c>
      <c r="K359" s="800">
        <v>0</v>
      </c>
      <c r="L359" s="693">
        <v>0</v>
      </c>
      <c r="M359" s="693">
        <v>0</v>
      </c>
      <c r="N359" s="693">
        <v>0</v>
      </c>
      <c r="O359" s="694">
        <v>0</v>
      </c>
      <c r="P359" s="693">
        <v>0</v>
      </c>
      <c r="Q359" s="693">
        <v>0</v>
      </c>
      <c r="R359" s="560"/>
      <c r="S359" s="560" t="s">
        <v>498</v>
      </c>
      <c r="T359" s="560"/>
      <c r="U359" s="534"/>
      <c r="V359" s="534"/>
      <c r="W359" s="534"/>
      <c r="X359" s="534"/>
      <c r="Y359" s="534"/>
      <c r="Z359" s="534"/>
      <c r="AA359" s="534"/>
      <c r="AB359" s="534"/>
      <c r="AC359" s="534"/>
    </row>
    <row r="360" spans="1:29" s="756" customFormat="1" ht="102" outlineLevel="1">
      <c r="A360" s="522" t="s">
        <v>489</v>
      </c>
      <c r="B360" s="562" t="s">
        <v>495</v>
      </c>
      <c r="C360" s="563" t="s">
        <v>496</v>
      </c>
      <c r="D360" s="495" t="s">
        <v>497</v>
      </c>
      <c r="E360" s="737"/>
      <c r="F360" s="771">
        <v>1</v>
      </c>
      <c r="G360" s="772">
        <v>1</v>
      </c>
      <c r="H360" s="776">
        <v>111007.54</v>
      </c>
      <c r="I360" s="776">
        <v>111007.54</v>
      </c>
      <c r="J360" s="525">
        <f aca="true" t="shared" si="27" ref="J360:J367">IF(H360&gt;0,I360/H360,0)</f>
        <v>1</v>
      </c>
      <c r="K360" s="524">
        <v>0</v>
      </c>
      <c r="L360" s="592">
        <v>0</v>
      </c>
      <c r="M360" s="592">
        <v>0</v>
      </c>
      <c r="N360" s="592">
        <v>0</v>
      </c>
      <c r="O360" s="521">
        <v>0</v>
      </c>
      <c r="P360" s="786">
        <v>0</v>
      </c>
      <c r="Q360" s="787">
        <v>0</v>
      </c>
      <c r="R360" s="559"/>
      <c r="S360" s="809" t="s">
        <v>498</v>
      </c>
      <c r="T360" s="560"/>
      <c r="U360" s="534"/>
      <c r="V360" s="534"/>
      <c r="W360" s="534"/>
      <c r="X360" s="534"/>
      <c r="Y360" s="534"/>
      <c r="Z360" s="534"/>
      <c r="AA360" s="534"/>
      <c r="AB360" s="534"/>
      <c r="AC360" s="534"/>
    </row>
    <row r="361" spans="1:29" s="756" customFormat="1" ht="102" outlineLevel="1">
      <c r="A361" s="522" t="s">
        <v>489</v>
      </c>
      <c r="B361" s="562" t="s">
        <v>495</v>
      </c>
      <c r="C361" s="563" t="s">
        <v>496</v>
      </c>
      <c r="D361" s="495" t="s">
        <v>499</v>
      </c>
      <c r="E361" s="737"/>
      <c r="F361" s="771">
        <v>1</v>
      </c>
      <c r="G361" s="772">
        <v>1</v>
      </c>
      <c r="H361" s="776">
        <v>955</v>
      </c>
      <c r="I361" s="776">
        <v>94</v>
      </c>
      <c r="J361" s="525">
        <f t="shared" si="27"/>
        <v>0.09842931937172775</v>
      </c>
      <c r="K361" s="524">
        <v>0</v>
      </c>
      <c r="L361" s="592">
        <v>0</v>
      </c>
      <c r="M361" s="592">
        <v>0</v>
      </c>
      <c r="N361" s="592">
        <v>0</v>
      </c>
      <c r="O361" s="521">
        <v>0</v>
      </c>
      <c r="P361" s="786">
        <v>0</v>
      </c>
      <c r="Q361" s="787">
        <v>0</v>
      </c>
      <c r="R361" s="559"/>
      <c r="S361" s="809" t="s">
        <v>498</v>
      </c>
      <c r="T361" s="560"/>
      <c r="U361" s="534"/>
      <c r="V361" s="534"/>
      <c r="W361" s="534"/>
      <c r="X361" s="534"/>
      <c r="Y361" s="534"/>
      <c r="Z361" s="534"/>
      <c r="AA361" s="534"/>
      <c r="AB361" s="534"/>
      <c r="AC361" s="534"/>
    </row>
    <row r="362" spans="1:29" s="756" customFormat="1" ht="12.75" customHeight="1" outlineLevel="1">
      <c r="A362" s="767" t="s">
        <v>322</v>
      </c>
      <c r="B362" s="562" t="s">
        <v>17</v>
      </c>
      <c r="C362" s="563" t="s">
        <v>23</v>
      </c>
      <c r="D362" s="495" t="s">
        <v>417</v>
      </c>
      <c r="E362" s="737"/>
      <c r="F362" s="771">
        <v>1</v>
      </c>
      <c r="G362" s="772">
        <v>0</v>
      </c>
      <c r="H362" s="776">
        <v>11966</v>
      </c>
      <c r="I362" s="654">
        <v>11966</v>
      </c>
      <c r="J362" s="655">
        <f t="shared" si="27"/>
        <v>1</v>
      </c>
      <c r="K362" s="631">
        <v>0</v>
      </c>
      <c r="L362" s="632">
        <v>0</v>
      </c>
      <c r="M362" s="633">
        <v>0</v>
      </c>
      <c r="N362" s="634">
        <v>0</v>
      </c>
      <c r="O362" s="680">
        <v>0</v>
      </c>
      <c r="P362" s="681">
        <v>0</v>
      </c>
      <c r="Q362" s="682">
        <v>0</v>
      </c>
      <c r="R362" s="559"/>
      <c r="S362" s="560"/>
      <c r="T362" s="496"/>
      <c r="U362" s="534"/>
      <c r="V362" s="534"/>
      <c r="W362" s="534"/>
      <c r="X362" s="534"/>
      <c r="Y362" s="534"/>
      <c r="Z362" s="534"/>
      <c r="AA362" s="534"/>
      <c r="AB362" s="534"/>
      <c r="AC362" s="534"/>
    </row>
    <row r="363" spans="1:29" s="756" customFormat="1" ht="27.75" customHeight="1" outlineLevel="1">
      <c r="A363" s="767" t="s">
        <v>322</v>
      </c>
      <c r="B363" s="562" t="s">
        <v>17</v>
      </c>
      <c r="C363" s="563" t="s">
        <v>23</v>
      </c>
      <c r="D363" s="495" t="s">
        <v>418</v>
      </c>
      <c r="E363" s="737"/>
      <c r="F363" s="771">
        <v>1</v>
      </c>
      <c r="G363" s="772">
        <v>0</v>
      </c>
      <c r="H363" s="776">
        <v>11966</v>
      </c>
      <c r="I363" s="654">
        <v>11966</v>
      </c>
      <c r="J363" s="655">
        <f t="shared" si="27"/>
        <v>1</v>
      </c>
      <c r="K363" s="631">
        <v>0</v>
      </c>
      <c r="L363" s="632">
        <v>0</v>
      </c>
      <c r="M363" s="633">
        <v>0</v>
      </c>
      <c r="N363" s="634">
        <v>0</v>
      </c>
      <c r="O363" s="680">
        <v>0</v>
      </c>
      <c r="P363" s="681">
        <v>0</v>
      </c>
      <c r="Q363" s="682">
        <v>0</v>
      </c>
      <c r="R363" s="559"/>
      <c r="S363" s="560"/>
      <c r="T363" s="496"/>
      <c r="U363" s="534"/>
      <c r="V363" s="534"/>
      <c r="W363" s="534"/>
      <c r="X363" s="534"/>
      <c r="Y363" s="534"/>
      <c r="Z363" s="534"/>
      <c r="AA363" s="534"/>
      <c r="AB363" s="534"/>
      <c r="AC363" s="534"/>
    </row>
    <row r="364" spans="1:29" s="756" customFormat="1" ht="12.75" customHeight="1" outlineLevel="1">
      <c r="A364" s="499" t="s">
        <v>326</v>
      </c>
      <c r="B364" s="562" t="s">
        <v>17</v>
      </c>
      <c r="C364" s="563" t="s">
        <v>23</v>
      </c>
      <c r="D364" s="679" t="s">
        <v>1</v>
      </c>
      <c r="E364" s="737"/>
      <c r="F364" s="771">
        <v>1</v>
      </c>
      <c r="G364" s="772">
        <v>1</v>
      </c>
      <c r="H364" s="773">
        <v>35230</v>
      </c>
      <c r="I364" s="773">
        <v>35230</v>
      </c>
      <c r="J364" s="525">
        <f t="shared" si="27"/>
        <v>1</v>
      </c>
      <c r="K364" s="515">
        <v>0</v>
      </c>
      <c r="L364" s="592">
        <v>0</v>
      </c>
      <c r="M364" s="581">
        <v>0</v>
      </c>
      <c r="N364" s="593">
        <v>0</v>
      </c>
      <c r="O364" s="521">
        <f>IF(AND(M364=1,N364=1),1,0)</f>
        <v>0</v>
      </c>
      <c r="P364" s="786">
        <v>0</v>
      </c>
      <c r="Q364" s="787">
        <v>0</v>
      </c>
      <c r="R364" s="559"/>
      <c r="S364" s="810" t="s">
        <v>363</v>
      </c>
      <c r="T364" s="496"/>
      <c r="U364" s="534"/>
      <c r="V364" s="534"/>
      <c r="W364" s="534"/>
      <c r="X364" s="534"/>
      <c r="Y364" s="534"/>
      <c r="Z364" s="534"/>
      <c r="AA364" s="534"/>
      <c r="AB364" s="534"/>
      <c r="AC364" s="534"/>
    </row>
    <row r="365" spans="1:29" s="756" customFormat="1" ht="12.75" customHeight="1" outlineLevel="1">
      <c r="A365" s="499" t="s">
        <v>326</v>
      </c>
      <c r="B365" s="562" t="s">
        <v>17</v>
      </c>
      <c r="C365" s="563" t="s">
        <v>23</v>
      </c>
      <c r="D365" s="679" t="s">
        <v>2</v>
      </c>
      <c r="E365" s="737"/>
      <c r="F365" s="771">
        <v>1</v>
      </c>
      <c r="G365" s="772">
        <v>1</v>
      </c>
      <c r="H365" s="773">
        <v>35230</v>
      </c>
      <c r="I365" s="773">
        <v>35230</v>
      </c>
      <c r="J365" s="525">
        <f t="shared" si="27"/>
        <v>1</v>
      </c>
      <c r="K365" s="515">
        <v>0</v>
      </c>
      <c r="L365" s="592">
        <v>0</v>
      </c>
      <c r="M365" s="581">
        <v>0</v>
      </c>
      <c r="N365" s="593">
        <v>0</v>
      </c>
      <c r="O365" s="521">
        <f>IF(AND(M365=1,N365=1),1,0)</f>
        <v>0</v>
      </c>
      <c r="P365" s="786">
        <v>0</v>
      </c>
      <c r="Q365" s="787">
        <v>0</v>
      </c>
      <c r="R365" s="559"/>
      <c r="S365" s="496" t="s">
        <v>364</v>
      </c>
      <c r="T365" s="496"/>
      <c r="U365" s="534"/>
      <c r="V365" s="534"/>
      <c r="W365" s="534"/>
      <c r="X365" s="534"/>
      <c r="Y365" s="534"/>
      <c r="Z365" s="534"/>
      <c r="AA365" s="534"/>
      <c r="AB365" s="534"/>
      <c r="AC365" s="534"/>
    </row>
    <row r="366" spans="1:29" s="756" customFormat="1" ht="12.75" customHeight="1" outlineLevel="1">
      <c r="A366" s="499" t="s">
        <v>326</v>
      </c>
      <c r="B366" s="562" t="s">
        <v>17</v>
      </c>
      <c r="C366" s="563" t="s">
        <v>23</v>
      </c>
      <c r="D366" s="679" t="s">
        <v>3</v>
      </c>
      <c r="E366" s="737"/>
      <c r="F366" s="771">
        <v>1</v>
      </c>
      <c r="G366" s="772">
        <v>1</v>
      </c>
      <c r="H366" s="773">
        <v>35230</v>
      </c>
      <c r="I366" s="773">
        <v>35230</v>
      </c>
      <c r="J366" s="525">
        <f t="shared" si="27"/>
        <v>1</v>
      </c>
      <c r="K366" s="515">
        <v>0</v>
      </c>
      <c r="L366" s="592">
        <v>0</v>
      </c>
      <c r="M366" s="581">
        <v>0</v>
      </c>
      <c r="N366" s="593">
        <v>0</v>
      </c>
      <c r="O366" s="521">
        <f>IF(AND(M366=1,N366=1),1,0)</f>
        <v>0</v>
      </c>
      <c r="P366" s="786">
        <v>0</v>
      </c>
      <c r="Q366" s="787">
        <v>0</v>
      </c>
      <c r="R366" s="559"/>
      <c r="S366" s="496" t="s">
        <v>365</v>
      </c>
      <c r="T366" s="496"/>
      <c r="U366" s="534"/>
      <c r="V366" s="534"/>
      <c r="W366" s="534"/>
      <c r="X366" s="534"/>
      <c r="Y366" s="534"/>
      <c r="Z366" s="534"/>
      <c r="AA366" s="534"/>
      <c r="AB366" s="534"/>
      <c r="AC366" s="534"/>
    </row>
    <row r="367" spans="1:29" s="756" customFormat="1" ht="29.25" customHeight="1" outlineLevel="1">
      <c r="A367" s="522" t="s">
        <v>326</v>
      </c>
      <c r="B367" s="562" t="s">
        <v>17</v>
      </c>
      <c r="C367" s="563" t="s">
        <v>23</v>
      </c>
      <c r="D367" s="495" t="s">
        <v>0</v>
      </c>
      <c r="E367" s="737"/>
      <c r="F367" s="771">
        <v>1</v>
      </c>
      <c r="G367" s="772">
        <v>1</v>
      </c>
      <c r="H367" s="524">
        <v>35230</v>
      </c>
      <c r="I367" s="524">
        <v>35230</v>
      </c>
      <c r="J367" s="525">
        <f t="shared" si="27"/>
        <v>1</v>
      </c>
      <c r="K367" s="524">
        <v>0</v>
      </c>
      <c r="L367" s="592">
        <v>0</v>
      </c>
      <c r="M367" s="592">
        <v>0</v>
      </c>
      <c r="N367" s="592">
        <v>0</v>
      </c>
      <c r="O367" s="521">
        <v>0</v>
      </c>
      <c r="P367" s="786">
        <v>0</v>
      </c>
      <c r="Q367" s="787">
        <v>0</v>
      </c>
      <c r="R367" s="559"/>
      <c r="S367" s="811" t="s">
        <v>366</v>
      </c>
      <c r="T367" s="560"/>
      <c r="U367" s="534"/>
      <c r="V367" s="534"/>
      <c r="W367" s="534"/>
      <c r="X367" s="534"/>
      <c r="Y367" s="534"/>
      <c r="Z367" s="534"/>
      <c r="AA367" s="534"/>
      <c r="AB367" s="534"/>
      <c r="AC367" s="534"/>
    </row>
    <row r="368" spans="1:29" s="756" customFormat="1" ht="12.75" customHeight="1" outlineLevel="1">
      <c r="A368" s="522" t="s">
        <v>323</v>
      </c>
      <c r="B368" s="562" t="s">
        <v>17</v>
      </c>
      <c r="C368" s="563" t="s">
        <v>23</v>
      </c>
      <c r="D368" s="495" t="s">
        <v>372</v>
      </c>
      <c r="E368" s="737"/>
      <c r="F368" s="771">
        <v>1</v>
      </c>
      <c r="G368" s="772">
        <v>1</v>
      </c>
      <c r="H368" s="776">
        <v>47234</v>
      </c>
      <c r="I368" s="656">
        <v>47234</v>
      </c>
      <c r="J368" s="655">
        <f aca="true" t="shared" si="28" ref="J368:J377">IF(H368&gt;0,I368/H368,0)</f>
        <v>1</v>
      </c>
      <c r="K368" s="656">
        <v>0</v>
      </c>
      <c r="L368" s="632">
        <v>1</v>
      </c>
      <c r="M368" s="632">
        <v>0</v>
      </c>
      <c r="N368" s="632">
        <v>0</v>
      </c>
      <c r="O368" s="680">
        <f aca="true" t="shared" si="29" ref="O368:O373">IF(AND(M368=1,N368=1),1,0)</f>
        <v>0</v>
      </c>
      <c r="P368" s="789">
        <v>0</v>
      </c>
      <c r="Q368" s="790">
        <v>0</v>
      </c>
      <c r="R368" s="559"/>
      <c r="S368" s="810" t="s">
        <v>370</v>
      </c>
      <c r="T368" s="560"/>
      <c r="U368" s="534"/>
      <c r="V368" s="534"/>
      <c r="W368" s="534"/>
      <c r="X368" s="534"/>
      <c r="Y368" s="534"/>
      <c r="Z368" s="534"/>
      <c r="AA368" s="534"/>
      <c r="AB368" s="534"/>
      <c r="AC368" s="534"/>
    </row>
    <row r="369" spans="1:29" s="756" customFormat="1" ht="12.75" customHeight="1" outlineLevel="1">
      <c r="A369" s="522" t="s">
        <v>323</v>
      </c>
      <c r="B369" s="562" t="s">
        <v>17</v>
      </c>
      <c r="C369" s="563" t="s">
        <v>23</v>
      </c>
      <c r="D369" s="495" t="s">
        <v>373</v>
      </c>
      <c r="E369" s="737"/>
      <c r="F369" s="771">
        <v>1</v>
      </c>
      <c r="G369" s="772">
        <v>1</v>
      </c>
      <c r="H369" s="776">
        <v>47234</v>
      </c>
      <c r="I369" s="656">
        <v>47234</v>
      </c>
      <c r="J369" s="655">
        <f t="shared" si="28"/>
        <v>1</v>
      </c>
      <c r="K369" s="656">
        <v>0</v>
      </c>
      <c r="L369" s="632">
        <v>1</v>
      </c>
      <c r="M369" s="632">
        <v>0</v>
      </c>
      <c r="N369" s="632">
        <v>0</v>
      </c>
      <c r="O369" s="680">
        <f t="shared" si="29"/>
        <v>0</v>
      </c>
      <c r="P369" s="789">
        <v>0</v>
      </c>
      <c r="Q369" s="790">
        <v>0</v>
      </c>
      <c r="R369" s="559"/>
      <c r="S369" s="812" t="s">
        <v>416</v>
      </c>
      <c r="T369" s="560"/>
      <c r="U369" s="534"/>
      <c r="V369" s="534"/>
      <c r="W369" s="534"/>
      <c r="X369" s="534"/>
      <c r="Y369" s="534"/>
      <c r="Z369" s="534"/>
      <c r="AA369" s="534"/>
      <c r="AB369" s="534"/>
      <c r="AC369" s="534"/>
    </row>
    <row r="370" spans="1:29" s="756" customFormat="1" ht="12.75" customHeight="1" outlineLevel="1">
      <c r="A370" s="522" t="s">
        <v>323</v>
      </c>
      <c r="B370" s="562" t="s">
        <v>17</v>
      </c>
      <c r="C370" s="563" t="s">
        <v>23</v>
      </c>
      <c r="D370" s="495" t="s">
        <v>377</v>
      </c>
      <c r="E370" s="737"/>
      <c r="F370" s="771">
        <v>1</v>
      </c>
      <c r="G370" s="772">
        <v>1</v>
      </c>
      <c r="H370" s="776">
        <v>47234</v>
      </c>
      <c r="I370" s="656">
        <v>47234</v>
      </c>
      <c r="J370" s="655">
        <f t="shared" si="28"/>
        <v>1</v>
      </c>
      <c r="K370" s="656">
        <v>0</v>
      </c>
      <c r="L370" s="632">
        <v>1</v>
      </c>
      <c r="M370" s="632">
        <v>0</v>
      </c>
      <c r="N370" s="632">
        <v>0</v>
      </c>
      <c r="O370" s="680">
        <f t="shared" si="29"/>
        <v>0</v>
      </c>
      <c r="P370" s="789">
        <v>0</v>
      </c>
      <c r="Q370" s="790">
        <v>0</v>
      </c>
      <c r="R370" s="559"/>
      <c r="S370" s="560"/>
      <c r="T370" s="560"/>
      <c r="U370" s="534"/>
      <c r="V370" s="534"/>
      <c r="W370" s="534"/>
      <c r="X370" s="534"/>
      <c r="Y370" s="534"/>
      <c r="Z370" s="534"/>
      <c r="AA370" s="534"/>
      <c r="AB370" s="534"/>
      <c r="AC370" s="534"/>
    </row>
    <row r="371" spans="1:29" s="756" customFormat="1" ht="12.75" customHeight="1" outlineLevel="1">
      <c r="A371" s="522" t="s">
        <v>323</v>
      </c>
      <c r="B371" s="562" t="s">
        <v>17</v>
      </c>
      <c r="C371" s="563" t="s">
        <v>23</v>
      </c>
      <c r="D371" s="495" t="s">
        <v>375</v>
      </c>
      <c r="E371" s="737"/>
      <c r="F371" s="771">
        <v>1</v>
      </c>
      <c r="G371" s="772">
        <v>1</v>
      </c>
      <c r="H371" s="776">
        <v>47234</v>
      </c>
      <c r="I371" s="656">
        <v>47234</v>
      </c>
      <c r="J371" s="655">
        <f t="shared" si="28"/>
        <v>1</v>
      </c>
      <c r="K371" s="656">
        <v>0</v>
      </c>
      <c r="L371" s="632">
        <v>1</v>
      </c>
      <c r="M371" s="632">
        <v>0</v>
      </c>
      <c r="N371" s="632">
        <v>0</v>
      </c>
      <c r="O371" s="680">
        <f t="shared" si="29"/>
        <v>0</v>
      </c>
      <c r="P371" s="789">
        <v>0</v>
      </c>
      <c r="Q371" s="790">
        <v>0</v>
      </c>
      <c r="R371" s="559"/>
      <c r="S371" s="560"/>
      <c r="T371" s="560"/>
      <c r="U371" s="534"/>
      <c r="V371" s="534"/>
      <c r="W371" s="534"/>
      <c r="X371" s="534"/>
      <c r="Y371" s="534"/>
      <c r="Z371" s="534"/>
      <c r="AA371" s="534"/>
      <c r="AB371" s="534"/>
      <c r="AC371" s="534"/>
    </row>
    <row r="372" spans="1:29" s="756" customFormat="1" ht="12.75" customHeight="1" outlineLevel="1">
      <c r="A372" s="522" t="s">
        <v>323</v>
      </c>
      <c r="B372" s="562" t="s">
        <v>17</v>
      </c>
      <c r="C372" s="563" t="s">
        <v>23</v>
      </c>
      <c r="D372" s="495" t="s">
        <v>376</v>
      </c>
      <c r="E372" s="737"/>
      <c r="F372" s="771">
        <v>1</v>
      </c>
      <c r="G372" s="772">
        <v>1</v>
      </c>
      <c r="H372" s="776">
        <v>47234</v>
      </c>
      <c r="I372" s="656">
        <v>47234</v>
      </c>
      <c r="J372" s="655">
        <f t="shared" si="28"/>
        <v>1</v>
      </c>
      <c r="K372" s="656">
        <v>0</v>
      </c>
      <c r="L372" s="632">
        <v>1</v>
      </c>
      <c r="M372" s="632">
        <v>0</v>
      </c>
      <c r="N372" s="632">
        <v>0</v>
      </c>
      <c r="O372" s="680">
        <f t="shared" si="29"/>
        <v>0</v>
      </c>
      <c r="P372" s="789">
        <v>0</v>
      </c>
      <c r="Q372" s="790">
        <v>0</v>
      </c>
      <c r="R372" s="559"/>
      <c r="S372" s="560"/>
      <c r="T372" s="560"/>
      <c r="U372" s="534"/>
      <c r="V372" s="534"/>
      <c r="W372" s="534"/>
      <c r="X372" s="534"/>
      <c r="Y372" s="534"/>
      <c r="Z372" s="534"/>
      <c r="AA372" s="534"/>
      <c r="AB372" s="534"/>
      <c r="AC372" s="534"/>
    </row>
    <row r="373" spans="1:29" s="756" customFormat="1" ht="27.75" customHeight="1" outlineLevel="1">
      <c r="A373" s="522" t="s">
        <v>323</v>
      </c>
      <c r="B373" s="562" t="s">
        <v>17</v>
      </c>
      <c r="C373" s="563" t="s">
        <v>23</v>
      </c>
      <c r="D373" s="495" t="s">
        <v>415</v>
      </c>
      <c r="E373" s="737"/>
      <c r="F373" s="771">
        <v>1</v>
      </c>
      <c r="G373" s="772">
        <v>1</v>
      </c>
      <c r="H373" s="776">
        <v>47234</v>
      </c>
      <c r="I373" s="656">
        <v>47234</v>
      </c>
      <c r="J373" s="655">
        <f t="shared" si="28"/>
        <v>1</v>
      </c>
      <c r="K373" s="656">
        <v>0</v>
      </c>
      <c r="L373" s="632">
        <v>1</v>
      </c>
      <c r="M373" s="632">
        <v>0</v>
      </c>
      <c r="N373" s="632">
        <v>0</v>
      </c>
      <c r="O373" s="680">
        <f t="shared" si="29"/>
        <v>0</v>
      </c>
      <c r="P373" s="789">
        <v>0</v>
      </c>
      <c r="Q373" s="790">
        <v>0</v>
      </c>
      <c r="R373" s="559"/>
      <c r="S373" s="560"/>
      <c r="T373" s="560"/>
      <c r="U373" s="534"/>
      <c r="V373" s="534"/>
      <c r="W373" s="534"/>
      <c r="X373" s="534"/>
      <c r="Y373" s="534"/>
      <c r="Z373" s="534"/>
      <c r="AA373" s="534"/>
      <c r="AB373" s="534"/>
      <c r="AC373" s="534"/>
    </row>
    <row r="374" spans="1:20" s="534" customFormat="1" ht="76.5" outlineLevel="1">
      <c r="A374" s="522" t="s">
        <v>323</v>
      </c>
      <c r="B374" s="562" t="s">
        <v>17</v>
      </c>
      <c r="C374" s="563" t="s">
        <v>23</v>
      </c>
      <c r="D374" s="495" t="s">
        <v>500</v>
      </c>
      <c r="E374" s="737"/>
      <c r="F374" s="771">
        <v>1</v>
      </c>
      <c r="G374" s="772">
        <v>1</v>
      </c>
      <c r="H374" s="776">
        <v>47234</v>
      </c>
      <c r="I374" s="776">
        <v>1099.43</v>
      </c>
      <c r="J374" s="778">
        <f t="shared" si="28"/>
        <v>0.02327624169030783</v>
      </c>
      <c r="K374" s="658">
        <v>0</v>
      </c>
      <c r="L374" s="780">
        <v>0</v>
      </c>
      <c r="M374" s="780">
        <v>0</v>
      </c>
      <c r="N374" s="780">
        <v>0</v>
      </c>
      <c r="O374" s="636">
        <v>0</v>
      </c>
      <c r="P374" s="780">
        <v>0</v>
      </c>
      <c r="Q374" s="780">
        <v>0</v>
      </c>
      <c r="R374" s="559"/>
      <c r="S374" s="809" t="s">
        <v>501</v>
      </c>
      <c r="T374" s="560"/>
    </row>
    <row r="375" spans="1:20" s="534" customFormat="1" ht="38.25" outlineLevel="1">
      <c r="A375" s="522" t="s">
        <v>502</v>
      </c>
      <c r="B375" s="562" t="s">
        <v>17</v>
      </c>
      <c r="C375" s="563" t="s">
        <v>23</v>
      </c>
      <c r="D375" s="495" t="s">
        <v>503</v>
      </c>
      <c r="E375" s="737"/>
      <c r="F375" s="771">
        <v>1</v>
      </c>
      <c r="G375" s="772">
        <v>1</v>
      </c>
      <c r="H375" s="776">
        <v>16569</v>
      </c>
      <c r="I375" s="776">
        <v>16569</v>
      </c>
      <c r="J375" s="779">
        <f t="shared" si="28"/>
        <v>1</v>
      </c>
      <c r="K375" s="713">
        <v>0</v>
      </c>
      <c r="L375" s="788">
        <v>0</v>
      </c>
      <c r="M375" s="788">
        <v>0</v>
      </c>
      <c r="N375" s="788">
        <v>0</v>
      </c>
      <c r="O375" s="799">
        <v>0</v>
      </c>
      <c r="P375" s="788">
        <v>0</v>
      </c>
      <c r="Q375" s="788">
        <v>0</v>
      </c>
      <c r="R375" s="559"/>
      <c r="S375" s="560" t="s">
        <v>504</v>
      </c>
      <c r="T375" s="560"/>
    </row>
    <row r="376" spans="1:20" s="534" customFormat="1" ht="38.25" outlineLevel="1">
      <c r="A376" s="522" t="s">
        <v>502</v>
      </c>
      <c r="B376" s="562" t="s">
        <v>17</v>
      </c>
      <c r="C376" s="563" t="s">
        <v>23</v>
      </c>
      <c r="D376" s="495" t="s">
        <v>505</v>
      </c>
      <c r="E376" s="737"/>
      <c r="F376" s="771">
        <v>1</v>
      </c>
      <c r="G376" s="772">
        <v>1</v>
      </c>
      <c r="H376" s="776">
        <v>16569</v>
      </c>
      <c r="I376" s="776">
        <v>16569</v>
      </c>
      <c r="J376" s="779">
        <f t="shared" si="28"/>
        <v>1</v>
      </c>
      <c r="K376" s="713">
        <v>0</v>
      </c>
      <c r="L376" s="788">
        <v>0</v>
      </c>
      <c r="M376" s="788">
        <v>0</v>
      </c>
      <c r="N376" s="788">
        <v>0</v>
      </c>
      <c r="O376" s="799">
        <v>0</v>
      </c>
      <c r="P376" s="788">
        <v>0</v>
      </c>
      <c r="Q376" s="788">
        <v>0</v>
      </c>
      <c r="R376" s="559"/>
      <c r="S376" s="560" t="s">
        <v>506</v>
      </c>
      <c r="T376" s="560"/>
    </row>
    <row r="377" spans="1:20" s="534" customFormat="1" ht="76.5" outlineLevel="1">
      <c r="A377" s="522" t="s">
        <v>326</v>
      </c>
      <c r="B377" s="562" t="s">
        <v>17</v>
      </c>
      <c r="C377" s="563" t="s">
        <v>23</v>
      </c>
      <c r="D377" s="495" t="s">
        <v>507</v>
      </c>
      <c r="E377" s="737"/>
      <c r="F377" s="771">
        <v>1</v>
      </c>
      <c r="G377" s="772">
        <v>1</v>
      </c>
      <c r="H377" s="524">
        <v>35230</v>
      </c>
      <c r="I377" s="524">
        <v>35230</v>
      </c>
      <c r="J377" s="778">
        <f t="shared" si="28"/>
        <v>1</v>
      </c>
      <c r="K377" s="658">
        <v>0</v>
      </c>
      <c r="L377" s="780">
        <v>0</v>
      </c>
      <c r="M377" s="780">
        <v>0</v>
      </c>
      <c r="N377" s="780">
        <v>0</v>
      </c>
      <c r="O377" s="636">
        <v>0</v>
      </c>
      <c r="P377" s="780">
        <v>0</v>
      </c>
      <c r="Q377" s="780">
        <v>0</v>
      </c>
      <c r="R377" s="559"/>
      <c r="S377" s="809" t="s">
        <v>508</v>
      </c>
      <c r="T377" s="560"/>
    </row>
    <row r="378" spans="1:18" s="877" customFormat="1" ht="27.75" customHeight="1" outlineLevel="1">
      <c r="A378" s="522" t="s">
        <v>514</v>
      </c>
      <c r="B378" s="562" t="s">
        <v>17</v>
      </c>
      <c r="C378" s="563" t="s">
        <v>23</v>
      </c>
      <c r="D378" s="495" t="s">
        <v>515</v>
      </c>
      <c r="E378" s="944"/>
      <c r="F378" s="868">
        <v>1</v>
      </c>
      <c r="G378" s="868">
        <v>1</v>
      </c>
      <c r="H378" s="869"/>
      <c r="I378" s="869"/>
      <c r="J378" s="870"/>
      <c r="K378" s="869"/>
      <c r="L378" s="871"/>
      <c r="M378" s="872"/>
      <c r="N378" s="872"/>
      <c r="O378" s="873"/>
      <c r="P378" s="874"/>
      <c r="Q378" s="875"/>
      <c r="R378" s="876"/>
    </row>
    <row r="379" spans="1:18" s="877" customFormat="1" ht="27.75" customHeight="1" outlineLevel="1">
      <c r="A379" s="522" t="s">
        <v>514</v>
      </c>
      <c r="B379" s="562" t="s">
        <v>17</v>
      </c>
      <c r="C379" s="563" t="s">
        <v>23</v>
      </c>
      <c r="D379" s="495" t="s">
        <v>516</v>
      </c>
      <c r="E379" s="944"/>
      <c r="F379" s="868">
        <v>1</v>
      </c>
      <c r="G379" s="868">
        <v>1</v>
      </c>
      <c r="H379" s="869"/>
      <c r="I379" s="869"/>
      <c r="J379" s="870"/>
      <c r="K379" s="869"/>
      <c r="L379" s="871"/>
      <c r="M379" s="872"/>
      <c r="N379" s="872"/>
      <c r="O379" s="873"/>
      <c r="P379" s="874"/>
      <c r="Q379" s="875"/>
      <c r="R379" s="876"/>
    </row>
    <row r="380" spans="1:18" s="877" customFormat="1" ht="27.75" customHeight="1" outlineLevel="1">
      <c r="A380" s="522" t="s">
        <v>514</v>
      </c>
      <c r="B380" s="562" t="s">
        <v>17</v>
      </c>
      <c r="C380" s="563" t="s">
        <v>23</v>
      </c>
      <c r="D380" s="495" t="s">
        <v>517</v>
      </c>
      <c r="E380" s="944"/>
      <c r="F380" s="868">
        <v>1</v>
      </c>
      <c r="G380" s="868">
        <v>1</v>
      </c>
      <c r="H380" s="869"/>
      <c r="I380" s="869"/>
      <c r="J380" s="870"/>
      <c r="K380" s="869"/>
      <c r="L380" s="871"/>
      <c r="M380" s="872"/>
      <c r="N380" s="872"/>
      <c r="O380" s="873"/>
      <c r="P380" s="874"/>
      <c r="Q380" s="875"/>
      <c r="R380" s="876"/>
    </row>
    <row r="381" spans="1:18" s="877" customFormat="1" ht="27.75" customHeight="1" outlineLevel="1">
      <c r="A381" s="522" t="s">
        <v>514</v>
      </c>
      <c r="B381" s="562" t="s">
        <v>17</v>
      </c>
      <c r="C381" s="563" t="s">
        <v>23</v>
      </c>
      <c r="D381" s="495" t="s">
        <v>518</v>
      </c>
      <c r="E381" s="944"/>
      <c r="F381" s="868">
        <v>1</v>
      </c>
      <c r="G381" s="868">
        <v>1</v>
      </c>
      <c r="H381" s="869"/>
      <c r="I381" s="869"/>
      <c r="J381" s="870"/>
      <c r="K381" s="869"/>
      <c r="L381" s="871"/>
      <c r="M381" s="872"/>
      <c r="N381" s="872"/>
      <c r="O381" s="873"/>
      <c r="P381" s="874"/>
      <c r="Q381" s="875"/>
      <c r="R381" s="876"/>
    </row>
    <row r="382" spans="1:18" s="877" customFormat="1" ht="27.75" customHeight="1" outlineLevel="1">
      <c r="A382" s="522" t="s">
        <v>514</v>
      </c>
      <c r="B382" s="562" t="s">
        <v>17</v>
      </c>
      <c r="C382" s="563" t="s">
        <v>23</v>
      </c>
      <c r="D382" s="495" t="s">
        <v>519</v>
      </c>
      <c r="E382" s="944"/>
      <c r="F382" s="868">
        <v>1</v>
      </c>
      <c r="G382" s="868">
        <v>1</v>
      </c>
      <c r="H382" s="869"/>
      <c r="I382" s="869"/>
      <c r="J382" s="870"/>
      <c r="K382" s="869"/>
      <c r="L382" s="871"/>
      <c r="M382" s="872"/>
      <c r="N382" s="872"/>
      <c r="O382" s="873"/>
      <c r="P382" s="874"/>
      <c r="Q382" s="875"/>
      <c r="R382" s="876"/>
    </row>
    <row r="383" spans="1:18" s="877" customFormat="1" ht="27.75" customHeight="1" outlineLevel="1">
      <c r="A383" s="522" t="s">
        <v>514</v>
      </c>
      <c r="B383" s="562" t="s">
        <v>17</v>
      </c>
      <c r="C383" s="563" t="s">
        <v>23</v>
      </c>
      <c r="D383" s="495" t="s">
        <v>520</v>
      </c>
      <c r="E383" s="944"/>
      <c r="F383" s="868">
        <v>1</v>
      </c>
      <c r="G383" s="868">
        <v>1</v>
      </c>
      <c r="H383" s="869"/>
      <c r="I383" s="869"/>
      <c r="J383" s="870"/>
      <c r="K383" s="869"/>
      <c r="L383" s="871"/>
      <c r="M383" s="872"/>
      <c r="N383" s="872"/>
      <c r="O383" s="873"/>
      <c r="P383" s="874"/>
      <c r="Q383" s="875"/>
      <c r="R383" s="876"/>
    </row>
    <row r="384" spans="1:18" s="877" customFormat="1" ht="27.75" customHeight="1" outlineLevel="1">
      <c r="A384" s="522" t="s">
        <v>514</v>
      </c>
      <c r="B384" s="562" t="s">
        <v>17</v>
      </c>
      <c r="C384" s="563" t="s">
        <v>23</v>
      </c>
      <c r="D384" s="495" t="s">
        <v>521</v>
      </c>
      <c r="E384" s="944"/>
      <c r="F384" s="868">
        <v>1</v>
      </c>
      <c r="G384" s="868">
        <v>1</v>
      </c>
      <c r="H384" s="869"/>
      <c r="I384" s="869"/>
      <c r="J384" s="870"/>
      <c r="K384" s="869"/>
      <c r="L384" s="871"/>
      <c r="M384" s="872"/>
      <c r="N384" s="872"/>
      <c r="O384" s="873"/>
      <c r="P384" s="874"/>
      <c r="Q384" s="875"/>
      <c r="R384" s="876"/>
    </row>
    <row r="385" spans="1:18" s="877" customFormat="1" ht="27.75" customHeight="1" outlineLevel="1">
      <c r="A385" s="522" t="s">
        <v>514</v>
      </c>
      <c r="B385" s="562" t="s">
        <v>17</v>
      </c>
      <c r="C385" s="563" t="s">
        <v>23</v>
      </c>
      <c r="D385" s="495" t="s">
        <v>522</v>
      </c>
      <c r="E385" s="944"/>
      <c r="F385" s="868">
        <v>1</v>
      </c>
      <c r="G385" s="868">
        <v>1</v>
      </c>
      <c r="H385" s="869"/>
      <c r="I385" s="869"/>
      <c r="J385" s="870"/>
      <c r="K385" s="869"/>
      <c r="L385" s="871"/>
      <c r="M385" s="872"/>
      <c r="N385" s="872"/>
      <c r="O385" s="873"/>
      <c r="P385" s="874"/>
      <c r="Q385" s="875"/>
      <c r="R385" s="876"/>
    </row>
    <row r="386" spans="1:18" s="877" customFormat="1" ht="27.75" customHeight="1" outlineLevel="1">
      <c r="A386" s="522" t="s">
        <v>514</v>
      </c>
      <c r="B386" s="562" t="s">
        <v>17</v>
      </c>
      <c r="C386" s="563" t="s">
        <v>23</v>
      </c>
      <c r="D386" s="495" t="s">
        <v>523</v>
      </c>
      <c r="E386" s="944"/>
      <c r="F386" s="868">
        <v>1</v>
      </c>
      <c r="G386" s="868">
        <v>1</v>
      </c>
      <c r="H386" s="869"/>
      <c r="I386" s="869"/>
      <c r="J386" s="870"/>
      <c r="K386" s="869"/>
      <c r="L386" s="871"/>
      <c r="M386" s="872"/>
      <c r="N386" s="872"/>
      <c r="O386" s="873"/>
      <c r="P386" s="874"/>
      <c r="Q386" s="875"/>
      <c r="R386" s="876"/>
    </row>
    <row r="387" spans="1:18" s="904" customFormat="1" ht="27.75" customHeight="1" outlineLevel="1">
      <c r="A387" s="918"/>
      <c r="B387" s="887" t="s">
        <v>17</v>
      </c>
      <c r="C387" s="888" t="s">
        <v>544</v>
      </c>
      <c r="D387" s="906"/>
      <c r="E387" s="890"/>
      <c r="F387" s="891"/>
      <c r="G387" s="891"/>
      <c r="H387" s="923"/>
      <c r="I387" s="923"/>
      <c r="J387" s="924"/>
      <c r="K387" s="923"/>
      <c r="L387" s="925"/>
      <c r="M387" s="926"/>
      <c r="N387" s="926"/>
      <c r="O387" s="927"/>
      <c r="P387" s="928"/>
      <c r="Q387" s="929"/>
      <c r="R387" s="930"/>
    </row>
    <row r="388" spans="1:20" s="534" customFormat="1" ht="35.25" customHeight="1" outlineLevel="1">
      <c r="A388" s="697" t="s">
        <v>312</v>
      </c>
      <c r="B388" s="562" t="s">
        <v>17</v>
      </c>
      <c r="C388" s="563" t="s">
        <v>24</v>
      </c>
      <c r="D388" s="696" t="s">
        <v>367</v>
      </c>
      <c r="E388" s="502" t="s">
        <v>33</v>
      </c>
      <c r="F388" s="517">
        <v>1</v>
      </c>
      <c r="G388" s="517">
        <v>0</v>
      </c>
      <c r="H388" s="625">
        <v>1329</v>
      </c>
      <c r="I388" s="527">
        <v>1329</v>
      </c>
      <c r="J388" s="525">
        <f>IF(H388&gt;0,I388/H388,0)</f>
        <v>1</v>
      </c>
      <c r="K388" s="515">
        <v>0</v>
      </c>
      <c r="L388" s="592">
        <v>0</v>
      </c>
      <c r="M388" s="581">
        <v>0</v>
      </c>
      <c r="N388" s="593">
        <v>0</v>
      </c>
      <c r="O388" s="521">
        <f>IF(AND(M388=1,N388=1),1,0)</f>
        <v>0</v>
      </c>
      <c r="P388" s="638">
        <v>0</v>
      </c>
      <c r="Q388" s="639">
        <v>0</v>
      </c>
      <c r="R388" s="559"/>
      <c r="S388" s="560"/>
      <c r="T388" s="496"/>
    </row>
    <row r="389" spans="1:20" s="904" customFormat="1" ht="12.75" customHeight="1" outlineLevel="1">
      <c r="A389" s="931"/>
      <c r="B389" s="887" t="s">
        <v>17</v>
      </c>
      <c r="C389" s="888" t="s">
        <v>545</v>
      </c>
      <c r="D389" s="932"/>
      <c r="E389" s="933"/>
      <c r="F389" s="907"/>
      <c r="G389" s="891"/>
      <c r="H389" s="934"/>
      <c r="I389" s="923"/>
      <c r="J389" s="924"/>
      <c r="K389" s="926"/>
      <c r="L389" s="925"/>
      <c r="M389" s="926"/>
      <c r="N389" s="925"/>
      <c r="O389" s="927"/>
      <c r="P389" s="935"/>
      <c r="Q389" s="936"/>
      <c r="R389" s="901"/>
      <c r="S389" s="902"/>
      <c r="T389" s="903"/>
    </row>
    <row r="390" spans="1:20" s="904" customFormat="1" ht="12.75" customHeight="1" outlineLevel="1">
      <c r="A390" s="931"/>
      <c r="B390" s="887" t="s">
        <v>17</v>
      </c>
      <c r="C390" s="888" t="s">
        <v>546</v>
      </c>
      <c r="D390" s="932"/>
      <c r="E390" s="933"/>
      <c r="F390" s="907"/>
      <c r="G390" s="891"/>
      <c r="H390" s="934"/>
      <c r="I390" s="923"/>
      <c r="J390" s="924"/>
      <c r="K390" s="926"/>
      <c r="L390" s="925"/>
      <c r="M390" s="926"/>
      <c r="N390" s="925"/>
      <c r="O390" s="927"/>
      <c r="P390" s="935"/>
      <c r="Q390" s="936"/>
      <c r="R390" s="901"/>
      <c r="S390" s="902"/>
      <c r="T390" s="903"/>
    </row>
    <row r="391" spans="1:20" s="904" customFormat="1" ht="12.75" customHeight="1" outlineLevel="1">
      <c r="A391" s="931"/>
      <c r="B391" s="887" t="s">
        <v>17</v>
      </c>
      <c r="C391" s="888" t="s">
        <v>547</v>
      </c>
      <c r="D391" s="932"/>
      <c r="E391" s="933"/>
      <c r="F391" s="907"/>
      <c r="G391" s="891"/>
      <c r="H391" s="934"/>
      <c r="I391" s="923"/>
      <c r="J391" s="924"/>
      <c r="K391" s="926"/>
      <c r="L391" s="925"/>
      <c r="M391" s="926"/>
      <c r="N391" s="925"/>
      <c r="O391" s="927"/>
      <c r="P391" s="935"/>
      <c r="Q391" s="936"/>
      <c r="R391" s="901"/>
      <c r="S391" s="902"/>
      <c r="T391" s="903"/>
    </row>
    <row r="392" spans="1:29" s="756" customFormat="1" ht="30" customHeight="1" outlineLevel="1">
      <c r="A392" s="522" t="s">
        <v>368</v>
      </c>
      <c r="B392" s="562" t="s">
        <v>17</v>
      </c>
      <c r="C392" s="563" t="s">
        <v>25</v>
      </c>
      <c r="D392" s="495" t="s">
        <v>4</v>
      </c>
      <c r="E392" s="737"/>
      <c r="F392" s="771">
        <v>1</v>
      </c>
      <c r="G392" s="772">
        <v>0</v>
      </c>
      <c r="H392" s="524">
        <v>117352</v>
      </c>
      <c r="I392" s="524">
        <v>117352</v>
      </c>
      <c r="J392" s="525">
        <f>IF(H392&gt;0,I392/H392,0)</f>
        <v>1</v>
      </c>
      <c r="K392" s="524">
        <v>0</v>
      </c>
      <c r="L392" s="592">
        <v>0</v>
      </c>
      <c r="M392" s="592">
        <v>0</v>
      </c>
      <c r="N392" s="592">
        <v>0</v>
      </c>
      <c r="O392" s="521">
        <f>IF(AND(M392=1,N392=1),1,0)</f>
        <v>0</v>
      </c>
      <c r="P392" s="786">
        <v>0</v>
      </c>
      <c r="Q392" s="787">
        <v>0</v>
      </c>
      <c r="R392" s="559"/>
      <c r="S392" s="809" t="s">
        <v>369</v>
      </c>
      <c r="T392" s="560"/>
      <c r="U392" s="534"/>
      <c r="V392" s="534"/>
      <c r="W392" s="534"/>
      <c r="X392" s="534"/>
      <c r="Y392" s="534"/>
      <c r="Z392" s="534"/>
      <c r="AA392" s="534"/>
      <c r="AB392" s="534"/>
      <c r="AC392" s="534"/>
    </row>
    <row r="393" spans="1:29" s="756" customFormat="1" ht="28.5" customHeight="1" outlineLevel="1">
      <c r="A393" s="522" t="s">
        <v>368</v>
      </c>
      <c r="B393" s="562" t="s">
        <v>17</v>
      </c>
      <c r="C393" s="563" t="s">
        <v>26</v>
      </c>
      <c r="D393" s="495" t="s">
        <v>5</v>
      </c>
      <c r="E393" s="737"/>
      <c r="F393" s="771">
        <v>1</v>
      </c>
      <c r="G393" s="772">
        <v>0</v>
      </c>
      <c r="H393" s="524">
        <v>146404</v>
      </c>
      <c r="I393" s="524">
        <v>146404</v>
      </c>
      <c r="J393" s="525">
        <f>IF(H393&gt;0,I393/H393,0)</f>
        <v>1</v>
      </c>
      <c r="K393" s="524">
        <v>0</v>
      </c>
      <c r="L393" s="592">
        <v>0</v>
      </c>
      <c r="M393" s="592">
        <v>0</v>
      </c>
      <c r="N393" s="592">
        <v>0</v>
      </c>
      <c r="O393" s="521">
        <f>IF(AND(M393=1,N393=1),1,0)</f>
        <v>0</v>
      </c>
      <c r="P393" s="786">
        <v>0</v>
      </c>
      <c r="Q393" s="787">
        <v>0</v>
      </c>
      <c r="R393" s="559"/>
      <c r="S393" s="560" t="s">
        <v>369</v>
      </c>
      <c r="T393" s="560"/>
      <c r="U393" s="534"/>
      <c r="V393" s="534"/>
      <c r="W393" s="534"/>
      <c r="X393" s="534"/>
      <c r="Y393" s="534"/>
      <c r="Z393" s="534"/>
      <c r="AA393" s="534"/>
      <c r="AB393" s="534"/>
      <c r="AC393" s="534"/>
    </row>
    <row r="394" spans="1:29" s="756" customFormat="1" ht="41.25" customHeight="1" outlineLevel="1">
      <c r="A394" s="522" t="s">
        <v>368</v>
      </c>
      <c r="B394" s="562" t="s">
        <v>17</v>
      </c>
      <c r="C394" s="563" t="s">
        <v>26</v>
      </c>
      <c r="D394" s="495" t="s">
        <v>6</v>
      </c>
      <c r="E394" s="737"/>
      <c r="F394" s="771">
        <v>1</v>
      </c>
      <c r="G394" s="772">
        <v>0</v>
      </c>
      <c r="H394" s="524">
        <v>146404</v>
      </c>
      <c r="I394" s="524">
        <v>146404</v>
      </c>
      <c r="J394" s="525">
        <f>IF(H394&gt;0,I394/H394,0)</f>
        <v>1</v>
      </c>
      <c r="K394" s="524">
        <v>0</v>
      </c>
      <c r="L394" s="592">
        <v>0</v>
      </c>
      <c r="M394" s="592">
        <v>0</v>
      </c>
      <c r="N394" s="592">
        <v>0</v>
      </c>
      <c r="O394" s="521">
        <f>IF(AND(M394=1,N394=1),1,0)</f>
        <v>0</v>
      </c>
      <c r="P394" s="786">
        <v>0</v>
      </c>
      <c r="Q394" s="787">
        <v>0</v>
      </c>
      <c r="R394" s="559"/>
      <c r="S394" s="560" t="s">
        <v>369</v>
      </c>
      <c r="T394" s="560"/>
      <c r="U394" s="803"/>
      <c r="V394" s="534"/>
      <c r="W394" s="534"/>
      <c r="X394" s="534"/>
      <c r="Y394" s="534"/>
      <c r="Z394" s="534"/>
      <c r="AA394" s="534"/>
      <c r="AB394" s="534"/>
      <c r="AC394" s="534"/>
    </row>
    <row r="395" spans="1:29" s="756" customFormat="1" ht="27.75" customHeight="1" outlineLevel="1">
      <c r="A395" s="522" t="s">
        <v>323</v>
      </c>
      <c r="B395" s="562" t="s">
        <v>17</v>
      </c>
      <c r="C395" s="563" t="s">
        <v>27</v>
      </c>
      <c r="D395" s="495" t="s">
        <v>7</v>
      </c>
      <c r="E395" s="520" t="s">
        <v>33</v>
      </c>
      <c r="F395" s="772">
        <v>1</v>
      </c>
      <c r="G395" s="772">
        <v>0</v>
      </c>
      <c r="H395" s="524">
        <v>47234</v>
      </c>
      <c r="I395" s="524">
        <v>47234</v>
      </c>
      <c r="J395" s="525">
        <f>IF(H395&gt;0,I395/H395,0)</f>
        <v>1</v>
      </c>
      <c r="K395" s="524">
        <v>0</v>
      </c>
      <c r="L395" s="592">
        <v>0</v>
      </c>
      <c r="M395" s="592">
        <v>0</v>
      </c>
      <c r="N395" s="592">
        <v>0</v>
      </c>
      <c r="O395" s="521">
        <v>0</v>
      </c>
      <c r="P395" s="791">
        <v>0</v>
      </c>
      <c r="Q395" s="792">
        <v>0</v>
      </c>
      <c r="R395" s="559"/>
      <c r="S395" s="560"/>
      <c r="T395" s="560"/>
      <c r="U395" s="534"/>
      <c r="V395" s="534"/>
      <c r="W395" s="534"/>
      <c r="X395" s="534"/>
      <c r="Y395" s="534"/>
      <c r="Z395" s="534"/>
      <c r="AA395" s="534"/>
      <c r="AB395" s="534"/>
      <c r="AC395" s="534"/>
    </row>
    <row r="396" spans="1:18" s="904" customFormat="1" ht="27.75" customHeight="1" outlineLevel="1">
      <c r="A396" s="937"/>
      <c r="B396" s="887" t="s">
        <v>17</v>
      </c>
      <c r="C396" s="938" t="s">
        <v>548</v>
      </c>
      <c r="D396" s="939"/>
      <c r="E396" s="933"/>
      <c r="F396" s="930"/>
      <c r="G396" s="930"/>
      <c r="H396" s="940"/>
      <c r="I396" s="940"/>
      <c r="J396" s="941"/>
      <c r="K396" s="940"/>
      <c r="L396" s="942"/>
      <c r="M396" s="942"/>
      <c r="N396" s="942"/>
      <c r="O396" s="942"/>
      <c r="P396" s="930"/>
      <c r="Q396" s="930"/>
      <c r="R396" s="930"/>
    </row>
    <row r="397" spans="1:20" s="277" customFormat="1" ht="13.5" thickBot="1">
      <c r="A397" s="304"/>
      <c r="B397" s="33"/>
      <c r="C397" s="33"/>
      <c r="D397" s="120"/>
      <c r="E397" s="234"/>
      <c r="F397" s="134"/>
      <c r="G397" s="134"/>
      <c r="H397" s="34"/>
      <c r="I397" s="34"/>
      <c r="J397" s="85"/>
      <c r="K397" s="134"/>
      <c r="L397" s="104"/>
      <c r="M397" s="65"/>
      <c r="N397" s="35"/>
      <c r="O397" s="79"/>
      <c r="P397" s="134"/>
      <c r="Q397" s="338"/>
      <c r="R397" s="347"/>
      <c r="S397" s="483"/>
      <c r="T397" s="484"/>
    </row>
    <row r="398" spans="1:20" s="264" customFormat="1" ht="18">
      <c r="A398" s="305" t="s">
        <v>66</v>
      </c>
      <c r="B398" s="13"/>
      <c r="C398" s="13"/>
      <c r="D398" s="165"/>
      <c r="E398" s="182"/>
      <c r="F398" s="182"/>
      <c r="G398" s="47"/>
      <c r="H398" s="172"/>
      <c r="I398" s="47"/>
      <c r="J398" s="71"/>
      <c r="K398" s="71"/>
      <c r="L398" s="71"/>
      <c r="M398" s="47"/>
      <c r="N398" s="47"/>
      <c r="O398" s="71"/>
      <c r="P398" s="71"/>
      <c r="Q398" s="47"/>
      <c r="R398" s="348"/>
      <c r="S398" s="351"/>
      <c r="T398" s="316"/>
    </row>
    <row r="399" spans="1:20" s="266" customFormat="1" ht="12.75" customHeight="1" outlineLevel="1">
      <c r="A399" s="295" t="s">
        <v>28</v>
      </c>
      <c r="B399" s="20" t="s">
        <v>155</v>
      </c>
      <c r="C399" s="20" t="s">
        <v>202</v>
      </c>
      <c r="D399" s="21" t="s">
        <v>203</v>
      </c>
      <c r="E399" s="235" t="s">
        <v>33</v>
      </c>
      <c r="F399" s="140" t="s">
        <v>42</v>
      </c>
      <c r="G399" s="140" t="s">
        <v>43</v>
      </c>
      <c r="H399" s="166" t="s">
        <v>33</v>
      </c>
      <c r="I399" s="56"/>
      <c r="J399" s="97"/>
      <c r="K399" s="97"/>
      <c r="L399" s="147" t="s">
        <v>67</v>
      </c>
      <c r="M399" s="43" t="s">
        <v>33</v>
      </c>
      <c r="N399" s="43"/>
      <c r="O399" s="97"/>
      <c r="P399" s="157" t="s">
        <v>13</v>
      </c>
      <c r="Q399" s="319" t="s">
        <v>11</v>
      </c>
      <c r="R399" s="345" t="s">
        <v>244</v>
      </c>
      <c r="S399" s="352" t="s">
        <v>204</v>
      </c>
      <c r="T399" s="329" t="s">
        <v>243</v>
      </c>
    </row>
    <row r="400" spans="1:20" s="270" customFormat="1" ht="7.5" customHeight="1" outlineLevel="1">
      <c r="A400" s="293"/>
      <c r="B400" s="4"/>
      <c r="C400" s="4"/>
      <c r="D400" s="116"/>
      <c r="E400" s="226"/>
      <c r="F400" s="127"/>
      <c r="G400" s="132"/>
      <c r="H400" s="5"/>
      <c r="I400" s="5"/>
      <c r="J400" s="106"/>
      <c r="K400" s="132"/>
      <c r="L400" s="96"/>
      <c r="M400" s="64"/>
      <c r="N400" s="9"/>
      <c r="O400" s="70"/>
      <c r="P400" s="132"/>
      <c r="Q400" s="320"/>
      <c r="R400" s="132"/>
      <c r="S400" s="353"/>
      <c r="T400" s="330"/>
    </row>
    <row r="401" spans="1:20" s="268" customFormat="1" ht="12.75" outlineLevel="2">
      <c r="A401" s="291"/>
      <c r="B401" s="30" t="s">
        <v>37</v>
      </c>
      <c r="C401" s="115"/>
      <c r="D401" s="115"/>
      <c r="E401" s="224" t="s">
        <v>153</v>
      </c>
      <c r="F401" s="141" t="s">
        <v>68</v>
      </c>
      <c r="G401" s="125" t="s">
        <v>69</v>
      </c>
      <c r="H401" s="29" t="s">
        <v>33</v>
      </c>
      <c r="I401" s="88"/>
      <c r="J401" s="68"/>
      <c r="K401" s="125"/>
      <c r="L401" s="148" t="s">
        <v>100</v>
      </c>
      <c r="M401" s="29" t="s">
        <v>33</v>
      </c>
      <c r="N401" s="27"/>
      <c r="O401" s="180"/>
      <c r="P401" s="125" t="s">
        <v>47</v>
      </c>
      <c r="Q401" s="88" t="s">
        <v>46</v>
      </c>
      <c r="R401" s="125"/>
      <c r="S401" s="354"/>
      <c r="T401" s="331"/>
    </row>
    <row r="402" spans="1:20" s="271" customFormat="1" ht="12.75" outlineLevel="2">
      <c r="A402" s="297"/>
      <c r="B402" s="14"/>
      <c r="C402" s="31"/>
      <c r="D402" s="25"/>
      <c r="E402" s="228" t="s">
        <v>154</v>
      </c>
      <c r="F402" s="126">
        <f>IF(F404&gt;0,F403/F404,0)</f>
        <v>0.5588235294117647</v>
      </c>
      <c r="G402" s="126">
        <f>IF(G404&gt;0,G403/G404,0)</f>
        <v>0.5588235294117647</v>
      </c>
      <c r="H402" s="26" t="s">
        <v>33</v>
      </c>
      <c r="I402" s="90"/>
      <c r="J402" s="72"/>
      <c r="K402" s="128"/>
      <c r="L402" s="126">
        <f>IF(L404&gt;0,L403/L404,0)</f>
        <v>0.17647058823529413</v>
      </c>
      <c r="M402" s="26"/>
      <c r="N402" s="14"/>
      <c r="O402" s="98"/>
      <c r="P402" s="158">
        <f>IF(P404&gt;0,P403/P404,0)</f>
        <v>0</v>
      </c>
      <c r="Q402" s="321">
        <f>IF(Q404&gt;0,Q403/Q404,0)</f>
        <v>0.08571428571428572</v>
      </c>
      <c r="R402" s="126"/>
      <c r="S402" s="98"/>
      <c r="T402" s="128"/>
    </row>
    <row r="403" spans="1:20" s="271" customFormat="1" ht="12.75" outlineLevel="2">
      <c r="A403" s="297"/>
      <c r="B403" s="14"/>
      <c r="C403" s="237"/>
      <c r="D403" s="25"/>
      <c r="E403" s="228" t="s">
        <v>175</v>
      </c>
      <c r="F403" s="158">
        <f>F406</f>
        <v>19</v>
      </c>
      <c r="G403" s="158">
        <f>G406</f>
        <v>19</v>
      </c>
      <c r="H403" s="26"/>
      <c r="I403" s="90"/>
      <c r="J403" s="72"/>
      <c r="K403" s="128"/>
      <c r="L403" s="158">
        <f>L406</f>
        <v>6</v>
      </c>
      <c r="M403" s="26"/>
      <c r="N403" s="14"/>
      <c r="O403" s="98"/>
      <c r="P403" s="158">
        <f>P406</f>
        <v>0</v>
      </c>
      <c r="Q403" s="322">
        <f>Q406</f>
        <v>3</v>
      </c>
      <c r="R403" s="158"/>
      <c r="S403" s="98"/>
      <c r="T403" s="128"/>
    </row>
    <row r="404" spans="1:20" s="271" customFormat="1" ht="12.75" outlineLevel="2">
      <c r="A404" s="297"/>
      <c r="B404" s="14"/>
      <c r="C404" s="237"/>
      <c r="D404" s="25"/>
      <c r="E404" s="228" t="s">
        <v>176</v>
      </c>
      <c r="F404" s="158">
        <f>$C406</f>
        <v>34</v>
      </c>
      <c r="G404" s="158">
        <f>$C406</f>
        <v>34</v>
      </c>
      <c r="H404" s="26"/>
      <c r="I404" s="90"/>
      <c r="J404" s="72"/>
      <c r="K404" s="128"/>
      <c r="L404" s="158">
        <f>$C406</f>
        <v>34</v>
      </c>
      <c r="M404" s="26"/>
      <c r="N404" s="14"/>
      <c r="O404" s="98"/>
      <c r="P404" s="158">
        <f>$D406</f>
        <v>35</v>
      </c>
      <c r="Q404" s="322">
        <f>$D406</f>
        <v>35</v>
      </c>
      <c r="R404" s="158"/>
      <c r="S404" s="98"/>
      <c r="T404" s="128"/>
    </row>
    <row r="405" spans="1:20" s="275" customFormat="1" ht="12.75" outlineLevel="3">
      <c r="A405" s="302"/>
      <c r="B405" s="32"/>
      <c r="C405" s="187" t="s">
        <v>190</v>
      </c>
      <c r="D405" s="187" t="s">
        <v>127</v>
      </c>
      <c r="E405" s="230" t="s">
        <v>150</v>
      </c>
      <c r="F405" s="188" t="s">
        <v>70</v>
      </c>
      <c r="G405" s="188" t="s">
        <v>71</v>
      </c>
      <c r="H405" s="185" t="s">
        <v>33</v>
      </c>
      <c r="I405" s="186"/>
      <c r="J405" s="194"/>
      <c r="K405" s="189"/>
      <c r="L405" s="192" t="s">
        <v>101</v>
      </c>
      <c r="M405" s="185"/>
      <c r="N405" s="190"/>
      <c r="O405" s="195"/>
      <c r="P405" s="189" t="s">
        <v>61</v>
      </c>
      <c r="Q405" s="186" t="s">
        <v>62</v>
      </c>
      <c r="R405" s="189"/>
      <c r="S405" s="355"/>
      <c r="T405" s="341"/>
    </row>
    <row r="406" spans="1:20" s="270" customFormat="1" ht="12.75" outlineLevel="3">
      <c r="A406" s="299"/>
      <c r="B406" s="7"/>
      <c r="C406" s="16">
        <f>C414+C432+C454+C473+C484+C492</f>
        <v>34</v>
      </c>
      <c r="D406" s="16">
        <f>D414+D432+D454+D473+D484</f>
        <v>35</v>
      </c>
      <c r="E406" s="230" t="s">
        <v>151</v>
      </c>
      <c r="F406" s="144">
        <f>F414+F432+F454+F473+F484+F492</f>
        <v>19</v>
      </c>
      <c r="G406" s="144">
        <f>G414+G432+G454+G473+G484+G492</f>
        <v>19</v>
      </c>
      <c r="H406" s="18" t="s">
        <v>33</v>
      </c>
      <c r="I406" s="91"/>
      <c r="J406" s="80"/>
      <c r="K406" s="130"/>
      <c r="L406" s="144">
        <f>L414+L432+L454+L473+L484+L492</f>
        <v>6</v>
      </c>
      <c r="M406" s="18"/>
      <c r="N406" s="8"/>
      <c r="O406" s="178"/>
      <c r="P406" s="144">
        <f>P414+P432+P454+P473+P484</f>
        <v>0</v>
      </c>
      <c r="Q406" s="323">
        <f>Q414+Q432+Q454+Q473+Q484</f>
        <v>3</v>
      </c>
      <c r="R406" s="144"/>
      <c r="S406" s="356"/>
      <c r="T406" s="342"/>
    </row>
    <row r="407" spans="1:20" s="273" customFormat="1" ht="12.75" outlineLevel="2">
      <c r="A407" s="300"/>
      <c r="B407" s="37"/>
      <c r="C407" s="37"/>
      <c r="D407" s="118"/>
      <c r="E407" s="226"/>
      <c r="F407" s="131"/>
      <c r="G407" s="131"/>
      <c r="H407" s="38"/>
      <c r="I407" s="38"/>
      <c r="J407" s="107"/>
      <c r="K407" s="131"/>
      <c r="L407" s="101"/>
      <c r="M407" s="62"/>
      <c r="N407" s="39"/>
      <c r="O407" s="75"/>
      <c r="P407" s="131"/>
      <c r="Q407" s="324"/>
      <c r="R407" s="131"/>
      <c r="S407" s="357"/>
      <c r="T407" s="332"/>
    </row>
    <row r="408" spans="1:20" s="274" customFormat="1" ht="12.75" outlineLevel="1">
      <c r="A408" s="301"/>
      <c r="B408" s="208"/>
      <c r="C408" s="209"/>
      <c r="D408" s="209"/>
      <c r="E408" s="226"/>
      <c r="F408" s="210"/>
      <c r="G408" s="210"/>
      <c r="H408" s="211"/>
      <c r="I408" s="211"/>
      <c r="J408" s="212"/>
      <c r="K408" s="210"/>
      <c r="L408" s="213"/>
      <c r="M408" s="214"/>
      <c r="N408" s="215"/>
      <c r="O408" s="216"/>
      <c r="P408" s="210"/>
      <c r="Q408" s="325"/>
      <c r="R408" s="210"/>
      <c r="S408" s="358"/>
      <c r="T408" s="333"/>
    </row>
    <row r="409" spans="1:20" s="268" customFormat="1" ht="12.75" outlineLevel="2">
      <c r="A409" s="291"/>
      <c r="B409" s="30" t="s">
        <v>38</v>
      </c>
      <c r="C409" s="115"/>
      <c r="D409" s="115"/>
      <c r="E409" s="224" t="s">
        <v>153</v>
      </c>
      <c r="F409" s="141"/>
      <c r="G409" s="125"/>
      <c r="H409" s="29" t="s">
        <v>33</v>
      </c>
      <c r="I409" s="88"/>
      <c r="J409" s="68"/>
      <c r="K409" s="125"/>
      <c r="L409" s="148"/>
      <c r="M409" s="29"/>
      <c r="N409" s="27"/>
      <c r="O409" s="180"/>
      <c r="P409" s="125" t="s">
        <v>102</v>
      </c>
      <c r="Q409" s="88" t="s">
        <v>104</v>
      </c>
      <c r="R409" s="125"/>
      <c r="S409" s="354"/>
      <c r="T409" s="331"/>
    </row>
    <row r="410" spans="1:20" s="271" customFormat="1" ht="12.75" outlineLevel="2">
      <c r="A410" s="297"/>
      <c r="B410" s="40"/>
      <c r="C410" s="31"/>
      <c r="D410" s="25"/>
      <c r="E410" s="228" t="s">
        <v>154</v>
      </c>
      <c r="F410" s="142"/>
      <c r="G410" s="128"/>
      <c r="H410" s="26" t="s">
        <v>33</v>
      </c>
      <c r="I410" s="90"/>
      <c r="J410" s="72"/>
      <c r="K410" s="128"/>
      <c r="L410" s="150"/>
      <c r="M410" s="26"/>
      <c r="N410" s="14"/>
      <c r="O410" s="98"/>
      <c r="P410" s="158">
        <f>IF(P412&gt;0,P411/P412,0)</f>
        <v>0</v>
      </c>
      <c r="Q410" s="321">
        <f>IF(Q412&gt;0,Q411/Q412,0)</f>
        <v>0.1</v>
      </c>
      <c r="R410" s="126"/>
      <c r="S410" s="98"/>
      <c r="T410" s="128"/>
    </row>
    <row r="411" spans="1:20" s="271" customFormat="1" ht="12.75" outlineLevel="2">
      <c r="A411" s="297"/>
      <c r="B411" s="14"/>
      <c r="C411" s="237"/>
      <c r="D411" s="25"/>
      <c r="E411" s="228" t="s">
        <v>175</v>
      </c>
      <c r="F411" s="142"/>
      <c r="G411" s="142"/>
      <c r="H411" s="26"/>
      <c r="I411" s="90"/>
      <c r="J411" s="72"/>
      <c r="K411" s="128"/>
      <c r="L411" s="142"/>
      <c r="M411" s="26"/>
      <c r="N411" s="14"/>
      <c r="O411" s="98"/>
      <c r="P411" s="158">
        <f>P414</f>
        <v>0</v>
      </c>
      <c r="Q411" s="322">
        <f>Q414</f>
        <v>1</v>
      </c>
      <c r="R411" s="158"/>
      <c r="S411" s="98"/>
      <c r="T411" s="128"/>
    </row>
    <row r="412" spans="1:20" s="271" customFormat="1" ht="12.75" outlineLevel="2">
      <c r="A412" s="297"/>
      <c r="B412" s="14"/>
      <c r="C412" s="237"/>
      <c r="D412" s="25"/>
      <c r="E412" s="228" t="s">
        <v>176</v>
      </c>
      <c r="F412" s="142"/>
      <c r="G412" s="142"/>
      <c r="H412" s="26"/>
      <c r="I412" s="90"/>
      <c r="J412" s="72"/>
      <c r="K412" s="128"/>
      <c r="L412" s="142"/>
      <c r="M412" s="26"/>
      <c r="N412" s="14"/>
      <c r="O412" s="98"/>
      <c r="P412" s="158">
        <f>$D414</f>
        <v>10</v>
      </c>
      <c r="Q412" s="322">
        <f>$D414</f>
        <v>10</v>
      </c>
      <c r="R412" s="158"/>
      <c r="S412" s="98"/>
      <c r="T412" s="128"/>
    </row>
    <row r="413" spans="1:20" s="275" customFormat="1" ht="12.75" outlineLevel="3">
      <c r="A413" s="302"/>
      <c r="B413" s="32"/>
      <c r="C413" s="187" t="s">
        <v>191</v>
      </c>
      <c r="D413" s="187" t="s">
        <v>128</v>
      </c>
      <c r="E413" s="230" t="s">
        <v>150</v>
      </c>
      <c r="F413" s="188" t="s">
        <v>144</v>
      </c>
      <c r="G413" s="188" t="s">
        <v>145</v>
      </c>
      <c r="H413" s="185" t="s">
        <v>33</v>
      </c>
      <c r="I413" s="186"/>
      <c r="J413" s="194"/>
      <c r="K413" s="189"/>
      <c r="L413" s="192" t="s">
        <v>139</v>
      </c>
      <c r="M413" s="185"/>
      <c r="N413" s="190"/>
      <c r="O413" s="195"/>
      <c r="P413" s="189" t="s">
        <v>103</v>
      </c>
      <c r="Q413" s="186" t="s">
        <v>105</v>
      </c>
      <c r="R413" s="189"/>
      <c r="S413" s="355"/>
      <c r="T413" s="341"/>
    </row>
    <row r="414" spans="1:20" s="270" customFormat="1" ht="12.75" outlineLevel="3">
      <c r="A414" s="299"/>
      <c r="B414" s="41"/>
      <c r="C414" s="16">
        <f>SUM(C415:C426)</f>
        <v>10</v>
      </c>
      <c r="D414" s="16">
        <f>SUM(D415:D426)</f>
        <v>10</v>
      </c>
      <c r="E414" s="230" t="s">
        <v>151</v>
      </c>
      <c r="F414" s="130">
        <f>SUM(F415:F426)</f>
        <v>2</v>
      </c>
      <c r="G414" s="130">
        <f>SUM(G415:G426)</f>
        <v>2</v>
      </c>
      <c r="H414" s="18" t="s">
        <v>33</v>
      </c>
      <c r="I414" s="91"/>
      <c r="J414" s="80"/>
      <c r="K414" s="130"/>
      <c r="L414" s="100">
        <f>SUM(L415:L426)</f>
        <v>2</v>
      </c>
      <c r="M414" s="18"/>
      <c r="N414" s="8"/>
      <c r="O414" s="178"/>
      <c r="P414" s="130">
        <f>SUM(P415:P426)</f>
        <v>0</v>
      </c>
      <c r="Q414" s="91">
        <f>SUM(Q415:Q426)</f>
        <v>1</v>
      </c>
      <c r="R414" s="130"/>
      <c r="S414" s="356"/>
      <c r="T414" s="342"/>
    </row>
    <row r="415" spans="1:20" s="273" customFormat="1" ht="12" customHeight="1" outlineLevel="2">
      <c r="A415" s="300"/>
      <c r="B415" s="37"/>
      <c r="C415" s="37"/>
      <c r="D415" s="118"/>
      <c r="E415" s="226"/>
      <c r="F415" s="131"/>
      <c r="G415" s="131"/>
      <c r="H415" s="38"/>
      <c r="I415" s="38"/>
      <c r="J415" s="107"/>
      <c r="K415" s="131"/>
      <c r="L415" s="101"/>
      <c r="M415" s="62"/>
      <c r="N415" s="39"/>
      <c r="O415" s="75"/>
      <c r="P415" s="131"/>
      <c r="Q415" s="324"/>
      <c r="R415" s="131"/>
      <c r="S415" s="357"/>
      <c r="T415" s="332"/>
    </row>
    <row r="416" spans="1:20" s="699" customFormat="1" ht="32.25" customHeight="1" outlineLevel="1">
      <c r="A416" s="719" t="s">
        <v>317</v>
      </c>
      <c r="B416" s="720" t="s">
        <v>30</v>
      </c>
      <c r="C416" s="720">
        <v>1</v>
      </c>
      <c r="D416" s="720">
        <v>1</v>
      </c>
      <c r="E416" s="721" t="s">
        <v>33</v>
      </c>
      <c r="F416" s="722">
        <v>1</v>
      </c>
      <c r="G416" s="722">
        <v>1</v>
      </c>
      <c r="H416" s="606"/>
      <c r="I416" s="723"/>
      <c r="J416" s="723"/>
      <c r="K416" s="606"/>
      <c r="L416" s="607">
        <v>1</v>
      </c>
      <c r="M416" s="607"/>
      <c r="N416" s="607"/>
      <c r="O416" s="607"/>
      <c r="P416" s="607">
        <v>0</v>
      </c>
      <c r="Q416" s="607">
        <v>1</v>
      </c>
      <c r="R416" s="698" t="s">
        <v>396</v>
      </c>
      <c r="S416" s="724" t="s">
        <v>397</v>
      </c>
      <c r="T416" s="725" t="s">
        <v>398</v>
      </c>
    </row>
    <row r="417" spans="1:20" s="855" customFormat="1" ht="32.25" customHeight="1" outlineLevel="1">
      <c r="A417" s="719" t="s">
        <v>308</v>
      </c>
      <c r="B417" s="720" t="s">
        <v>30</v>
      </c>
      <c r="C417" s="720">
        <v>1</v>
      </c>
      <c r="D417" s="720">
        <v>1</v>
      </c>
      <c r="E417" s="721"/>
      <c r="F417" s="816">
        <v>0</v>
      </c>
      <c r="G417" s="816">
        <v>0</v>
      </c>
      <c r="H417" s="814"/>
      <c r="I417" s="853"/>
      <c r="J417" s="853"/>
      <c r="K417" s="854"/>
      <c r="L417" s="854">
        <v>0</v>
      </c>
      <c r="M417" s="854"/>
      <c r="N417" s="854"/>
      <c r="O417" s="854"/>
      <c r="P417" s="854">
        <v>0</v>
      </c>
      <c r="Q417" s="817">
        <v>0</v>
      </c>
      <c r="R417" s="828" t="s">
        <v>464</v>
      </c>
      <c r="S417" s="851"/>
      <c r="T417" s="847" t="s">
        <v>274</v>
      </c>
    </row>
    <row r="418" spans="1:20" s="855" customFormat="1" ht="32.25" customHeight="1" outlineLevel="1">
      <c r="A418" s="719" t="s">
        <v>308</v>
      </c>
      <c r="B418" s="720" t="s">
        <v>30</v>
      </c>
      <c r="C418" s="720">
        <v>1</v>
      </c>
      <c r="D418" s="720">
        <v>1</v>
      </c>
      <c r="E418" s="945"/>
      <c r="F418" s="816">
        <v>0</v>
      </c>
      <c r="G418" s="816">
        <v>0</v>
      </c>
      <c r="H418" s="814"/>
      <c r="I418" s="853"/>
      <c r="J418" s="853"/>
      <c r="K418" s="854"/>
      <c r="L418" s="854">
        <v>0</v>
      </c>
      <c r="M418" s="854"/>
      <c r="N418" s="854"/>
      <c r="O418" s="854"/>
      <c r="P418" s="854">
        <v>0</v>
      </c>
      <c r="Q418" s="817">
        <v>0</v>
      </c>
      <c r="R418" s="828" t="s">
        <v>465</v>
      </c>
      <c r="S418" s="851"/>
      <c r="T418" s="847" t="s">
        <v>275</v>
      </c>
    </row>
    <row r="419" spans="1:20" s="855" customFormat="1" ht="32.25" customHeight="1" outlineLevel="1">
      <c r="A419" s="719" t="s">
        <v>308</v>
      </c>
      <c r="B419" s="720" t="s">
        <v>30</v>
      </c>
      <c r="C419" s="720">
        <v>1</v>
      </c>
      <c r="D419" s="720">
        <v>1</v>
      </c>
      <c r="E419" s="945"/>
      <c r="F419" s="816">
        <v>0</v>
      </c>
      <c r="G419" s="816">
        <v>0</v>
      </c>
      <c r="H419" s="814"/>
      <c r="I419" s="853"/>
      <c r="J419" s="853"/>
      <c r="K419" s="854"/>
      <c r="L419" s="854">
        <v>0</v>
      </c>
      <c r="M419" s="854"/>
      <c r="N419" s="854"/>
      <c r="O419" s="854"/>
      <c r="P419" s="854">
        <v>0</v>
      </c>
      <c r="Q419" s="817">
        <v>0</v>
      </c>
      <c r="R419" s="828" t="s">
        <v>465</v>
      </c>
      <c r="S419" s="851"/>
      <c r="T419" s="847" t="s">
        <v>276</v>
      </c>
    </row>
    <row r="420" spans="1:20" s="855" customFormat="1" ht="32.25" customHeight="1" outlineLevel="1">
      <c r="A420" s="719" t="s">
        <v>308</v>
      </c>
      <c r="B420" s="720" t="s">
        <v>30</v>
      </c>
      <c r="C420" s="720">
        <v>1</v>
      </c>
      <c r="D420" s="720">
        <v>1</v>
      </c>
      <c r="E420" s="945"/>
      <c r="F420" s="813">
        <v>0</v>
      </c>
      <c r="G420" s="813">
        <v>0</v>
      </c>
      <c r="H420" s="814"/>
      <c r="I420" s="853"/>
      <c r="J420" s="853"/>
      <c r="K420" s="854"/>
      <c r="L420" s="854">
        <v>0</v>
      </c>
      <c r="M420" s="854"/>
      <c r="N420" s="854"/>
      <c r="O420" s="854"/>
      <c r="P420" s="854">
        <v>0</v>
      </c>
      <c r="Q420" s="817">
        <v>0</v>
      </c>
      <c r="R420" s="828" t="s">
        <v>466</v>
      </c>
      <c r="S420" s="851"/>
      <c r="T420" s="847" t="s">
        <v>279</v>
      </c>
    </row>
    <row r="421" spans="1:20" s="855" customFormat="1" ht="32.25" customHeight="1" outlineLevel="1">
      <c r="A421" s="719" t="s">
        <v>308</v>
      </c>
      <c r="B421" s="720" t="s">
        <v>30</v>
      </c>
      <c r="C421" s="720">
        <v>1</v>
      </c>
      <c r="D421" s="720">
        <v>1</v>
      </c>
      <c r="E421" s="945"/>
      <c r="F421" s="813">
        <v>0</v>
      </c>
      <c r="G421" s="813">
        <v>0</v>
      </c>
      <c r="H421" s="814"/>
      <c r="I421" s="814"/>
      <c r="J421" s="814"/>
      <c r="K421" s="814"/>
      <c r="L421" s="854">
        <v>0</v>
      </c>
      <c r="M421" s="854"/>
      <c r="N421" s="854"/>
      <c r="O421" s="854"/>
      <c r="P421" s="854">
        <v>0</v>
      </c>
      <c r="Q421" s="817">
        <v>0</v>
      </c>
      <c r="R421" s="856" t="s">
        <v>467</v>
      </c>
      <c r="S421" s="851"/>
      <c r="T421" s="847" t="s">
        <v>283</v>
      </c>
    </row>
    <row r="422" spans="1:20" s="855" customFormat="1" ht="32.25" customHeight="1" outlineLevel="1">
      <c r="A422" s="719" t="s">
        <v>308</v>
      </c>
      <c r="B422" s="720" t="s">
        <v>30</v>
      </c>
      <c r="C422" s="720">
        <v>1</v>
      </c>
      <c r="D422" s="720">
        <v>1</v>
      </c>
      <c r="E422" s="945"/>
      <c r="F422" s="813">
        <v>0</v>
      </c>
      <c r="G422" s="813">
        <v>0</v>
      </c>
      <c r="H422" s="814"/>
      <c r="I422" s="853"/>
      <c r="J422" s="853"/>
      <c r="K422" s="854"/>
      <c r="L422" s="854">
        <v>0</v>
      </c>
      <c r="M422" s="854"/>
      <c r="N422" s="854"/>
      <c r="O422" s="854"/>
      <c r="P422" s="854">
        <v>0</v>
      </c>
      <c r="Q422" s="817">
        <v>0</v>
      </c>
      <c r="R422" s="828" t="s">
        <v>468</v>
      </c>
      <c r="S422" s="851"/>
      <c r="T422" s="847" t="s">
        <v>288</v>
      </c>
    </row>
    <row r="423" spans="1:256" s="758" customFormat="1" ht="64.5" customHeight="1" outlineLevel="1">
      <c r="A423" s="560" t="s">
        <v>368</v>
      </c>
      <c r="B423" s="499" t="s">
        <v>30</v>
      </c>
      <c r="C423" s="499">
        <v>1</v>
      </c>
      <c r="D423" s="499">
        <v>1</v>
      </c>
      <c r="E423" s="616" t="s">
        <v>33</v>
      </c>
      <c r="F423" s="706">
        <v>1</v>
      </c>
      <c r="G423" s="706">
        <v>1</v>
      </c>
      <c r="H423" s="658"/>
      <c r="I423" s="658"/>
      <c r="J423" s="658"/>
      <c r="K423" s="658"/>
      <c r="L423" s="780">
        <v>1</v>
      </c>
      <c r="M423" s="780"/>
      <c r="N423" s="780"/>
      <c r="O423" s="780"/>
      <c r="P423" s="780">
        <v>0</v>
      </c>
      <c r="Q423" s="793">
        <v>0</v>
      </c>
      <c r="R423" s="780" t="s">
        <v>429</v>
      </c>
      <c r="S423" s="794" t="s">
        <v>426</v>
      </c>
      <c r="T423" s="558" t="s">
        <v>282</v>
      </c>
      <c r="U423" s="804"/>
      <c r="V423" s="804"/>
      <c r="W423" s="804"/>
      <c r="X423" s="804"/>
      <c r="Y423" s="804"/>
      <c r="Z423" s="804"/>
      <c r="AA423" s="804"/>
      <c r="AB423" s="804"/>
      <c r="AC423" s="804"/>
      <c r="AD423" s="760"/>
      <c r="AE423" s="760"/>
      <c r="AF423" s="760"/>
      <c r="AG423" s="760"/>
      <c r="AH423" s="760"/>
      <c r="AI423" s="760"/>
      <c r="AJ423" s="760"/>
      <c r="AK423" s="761"/>
      <c r="AL423" s="761"/>
      <c r="AM423" s="761"/>
      <c r="AN423" s="761"/>
      <c r="AO423" s="761"/>
      <c r="AP423" s="761"/>
      <c r="AQ423" s="761"/>
      <c r="AR423" s="761"/>
      <c r="AS423" s="761"/>
      <c r="AT423" s="761"/>
      <c r="AU423" s="761"/>
      <c r="AV423" s="761"/>
      <c r="AW423" s="761"/>
      <c r="AX423" s="761"/>
      <c r="AY423" s="761"/>
      <c r="AZ423" s="761"/>
      <c r="BA423" s="761"/>
      <c r="BB423" s="761"/>
      <c r="BC423" s="761"/>
      <c r="BD423" s="761"/>
      <c r="BE423" s="761"/>
      <c r="BF423" s="761"/>
      <c r="BG423" s="761"/>
      <c r="BH423" s="761"/>
      <c r="BI423" s="761"/>
      <c r="BJ423" s="761"/>
      <c r="BK423" s="761"/>
      <c r="BL423" s="761"/>
      <c r="BM423" s="761"/>
      <c r="BN423" s="761"/>
      <c r="BO423" s="761"/>
      <c r="BP423" s="761"/>
      <c r="BQ423" s="761"/>
      <c r="BR423" s="761"/>
      <c r="BS423" s="761"/>
      <c r="BT423" s="761"/>
      <c r="BU423" s="761"/>
      <c r="BV423" s="761"/>
      <c r="BW423" s="761"/>
      <c r="BX423" s="761"/>
      <c r="BY423" s="761"/>
      <c r="BZ423" s="761"/>
      <c r="CA423" s="761"/>
      <c r="CB423" s="761"/>
      <c r="CC423" s="761"/>
      <c r="CD423" s="761"/>
      <c r="CE423" s="761"/>
      <c r="CF423" s="761"/>
      <c r="CG423" s="761"/>
      <c r="CH423" s="761"/>
      <c r="CI423" s="761"/>
      <c r="CJ423" s="761"/>
      <c r="CK423" s="761"/>
      <c r="CL423" s="761"/>
      <c r="CM423" s="761"/>
      <c r="CN423" s="761"/>
      <c r="CO423" s="761"/>
      <c r="CP423" s="761"/>
      <c r="CQ423" s="761"/>
      <c r="CR423" s="761"/>
      <c r="CS423" s="761"/>
      <c r="CT423" s="761"/>
      <c r="CU423" s="761"/>
      <c r="CV423" s="761"/>
      <c r="CW423" s="761"/>
      <c r="CX423" s="761"/>
      <c r="CY423" s="761"/>
      <c r="CZ423" s="761"/>
      <c r="DA423" s="761"/>
      <c r="DB423" s="761"/>
      <c r="DC423" s="761"/>
      <c r="DD423" s="761"/>
      <c r="DE423" s="761"/>
      <c r="DF423" s="761"/>
      <c r="DG423" s="761"/>
      <c r="DH423" s="761"/>
      <c r="DI423" s="761"/>
      <c r="DJ423" s="761"/>
      <c r="DK423" s="761"/>
      <c r="DL423" s="761"/>
      <c r="DM423" s="761"/>
      <c r="DN423" s="761"/>
      <c r="DO423" s="761"/>
      <c r="DP423" s="761"/>
      <c r="DQ423" s="761"/>
      <c r="DR423" s="761"/>
      <c r="DS423" s="761"/>
      <c r="DT423" s="761"/>
      <c r="DU423" s="761"/>
      <c r="DV423" s="761"/>
      <c r="DW423" s="761"/>
      <c r="DX423" s="761"/>
      <c r="DY423" s="761"/>
      <c r="DZ423" s="761"/>
      <c r="EA423" s="761"/>
      <c r="EB423" s="761"/>
      <c r="EC423" s="761"/>
      <c r="ED423" s="761"/>
      <c r="EE423" s="761"/>
      <c r="EF423" s="761"/>
      <c r="EG423" s="761"/>
      <c r="EH423" s="761"/>
      <c r="EI423" s="761"/>
      <c r="EJ423" s="761"/>
      <c r="EK423" s="761"/>
      <c r="EL423" s="761"/>
      <c r="EM423" s="761"/>
      <c r="EN423" s="761"/>
      <c r="EO423" s="761"/>
      <c r="EP423" s="761"/>
      <c r="EQ423" s="761"/>
      <c r="ER423" s="761"/>
      <c r="ES423" s="761"/>
      <c r="ET423" s="761"/>
      <c r="EU423" s="761"/>
      <c r="EV423" s="761"/>
      <c r="EW423" s="761"/>
      <c r="EX423" s="761"/>
      <c r="EY423" s="761"/>
      <c r="EZ423" s="761"/>
      <c r="FA423" s="761"/>
      <c r="FB423" s="761"/>
      <c r="FC423" s="761"/>
      <c r="FD423" s="761"/>
      <c r="FE423" s="761"/>
      <c r="FF423" s="761"/>
      <c r="FG423" s="761"/>
      <c r="FH423" s="761"/>
      <c r="FI423" s="761"/>
      <c r="FJ423" s="761"/>
      <c r="FK423" s="761"/>
      <c r="FL423" s="761"/>
      <c r="FM423" s="761"/>
      <c r="FN423" s="761"/>
      <c r="FO423" s="761"/>
      <c r="FP423" s="761"/>
      <c r="FQ423" s="761"/>
      <c r="FR423" s="761"/>
      <c r="FS423" s="761"/>
      <c r="FT423" s="761"/>
      <c r="FU423" s="761"/>
      <c r="FV423" s="761"/>
      <c r="FW423" s="761"/>
      <c r="FX423" s="761"/>
      <c r="FY423" s="761"/>
      <c r="FZ423" s="761"/>
      <c r="GA423" s="761"/>
      <c r="GB423" s="761"/>
      <c r="GC423" s="761"/>
      <c r="GD423" s="761"/>
      <c r="GE423" s="761"/>
      <c r="GF423" s="761"/>
      <c r="GG423" s="761"/>
      <c r="GH423" s="761"/>
      <c r="GI423" s="761"/>
      <c r="GJ423" s="761"/>
      <c r="GK423" s="761"/>
      <c r="GL423" s="761"/>
      <c r="GM423" s="761"/>
      <c r="GN423" s="761"/>
      <c r="GO423" s="761"/>
      <c r="GP423" s="761"/>
      <c r="GQ423" s="761"/>
      <c r="GR423" s="761"/>
      <c r="GS423" s="761"/>
      <c r="GT423" s="761"/>
      <c r="GU423" s="761"/>
      <c r="GV423" s="761"/>
      <c r="GW423" s="761"/>
      <c r="GX423" s="761"/>
      <c r="GY423" s="761"/>
      <c r="GZ423" s="761"/>
      <c r="HA423" s="761"/>
      <c r="HB423" s="761"/>
      <c r="HC423" s="761"/>
      <c r="HD423" s="761"/>
      <c r="HE423" s="761"/>
      <c r="HF423" s="761"/>
      <c r="HG423" s="761"/>
      <c r="HH423" s="761"/>
      <c r="HI423" s="761"/>
      <c r="HJ423" s="761"/>
      <c r="HK423" s="761"/>
      <c r="HL423" s="761"/>
      <c r="HM423" s="761"/>
      <c r="HN423" s="761"/>
      <c r="HO423" s="761"/>
      <c r="HP423" s="761"/>
      <c r="HQ423" s="761"/>
      <c r="HR423" s="761"/>
      <c r="HS423" s="761"/>
      <c r="HT423" s="761"/>
      <c r="HU423" s="761"/>
      <c r="HV423" s="761"/>
      <c r="HW423" s="761"/>
      <c r="HX423" s="761"/>
      <c r="HY423" s="760"/>
      <c r="HZ423" s="760"/>
      <c r="IA423" s="760"/>
      <c r="IB423" s="760"/>
      <c r="IC423" s="760"/>
      <c r="ID423" s="760"/>
      <c r="IE423" s="760"/>
      <c r="IF423" s="760"/>
      <c r="IG423" s="760"/>
      <c r="IH423" s="760"/>
      <c r="II423" s="760"/>
      <c r="IJ423" s="760"/>
      <c r="IK423" s="760"/>
      <c r="IL423" s="760"/>
      <c r="IM423" s="760"/>
      <c r="IN423" s="760"/>
      <c r="IO423" s="760"/>
      <c r="IP423" s="760"/>
      <c r="IQ423" s="760"/>
      <c r="IR423" s="760"/>
      <c r="IS423" s="760"/>
      <c r="IT423" s="760"/>
      <c r="IU423" s="760"/>
      <c r="IV423" s="760"/>
    </row>
    <row r="424" spans="1:20" s="700" customFormat="1" ht="29.25" customHeight="1" outlineLevel="1">
      <c r="A424" s="679" t="s">
        <v>419</v>
      </c>
      <c r="B424" s="499" t="s">
        <v>30</v>
      </c>
      <c r="C424" s="499">
        <v>1</v>
      </c>
      <c r="D424" s="499">
        <v>1</v>
      </c>
      <c r="E424" s="502"/>
      <c r="F424" s="523">
        <v>0</v>
      </c>
      <c r="G424" s="702">
        <v>0</v>
      </c>
      <c r="H424" s="704"/>
      <c r="I424" s="705"/>
      <c r="J424" s="705"/>
      <c r="K424" s="706"/>
      <c r="L424" s="708">
        <v>0</v>
      </c>
      <c r="M424" s="708"/>
      <c r="N424" s="708"/>
      <c r="O424" s="708"/>
      <c r="P424" s="708">
        <v>0</v>
      </c>
      <c r="Q424" s="707">
        <v>0</v>
      </c>
      <c r="R424" s="708" t="s">
        <v>430</v>
      </c>
      <c r="S424" s="701" t="s">
        <v>420</v>
      </c>
      <c r="T424" s="708" t="s">
        <v>428</v>
      </c>
    </row>
    <row r="425" spans="1:20" s="700" customFormat="1" ht="30" customHeight="1" outlineLevel="1">
      <c r="A425" s="679" t="s">
        <v>419</v>
      </c>
      <c r="B425" s="499" t="s">
        <v>30</v>
      </c>
      <c r="C425" s="499">
        <v>1</v>
      </c>
      <c r="D425" s="499">
        <v>1</v>
      </c>
      <c r="E425" s="502"/>
      <c r="F425" s="523">
        <v>0</v>
      </c>
      <c r="G425" s="702">
        <v>0</v>
      </c>
      <c r="H425" s="704"/>
      <c r="I425" s="705"/>
      <c r="J425" s="705"/>
      <c r="K425" s="706"/>
      <c r="L425" s="708">
        <v>0</v>
      </c>
      <c r="M425" s="708"/>
      <c r="N425" s="708"/>
      <c r="O425" s="708"/>
      <c r="P425" s="708">
        <v>0</v>
      </c>
      <c r="Q425" s="707">
        <v>0</v>
      </c>
      <c r="R425" s="708" t="s">
        <v>430</v>
      </c>
      <c r="S425" s="703" t="s">
        <v>424</v>
      </c>
      <c r="T425" s="708" t="s">
        <v>428</v>
      </c>
    </row>
    <row r="426" spans="1:20" s="270" customFormat="1" ht="12.75" outlineLevel="1">
      <c r="A426" s="293"/>
      <c r="B426" s="4"/>
      <c r="C426" s="440"/>
      <c r="D426" s="440"/>
      <c r="E426" s="226"/>
      <c r="F426" s="132"/>
      <c r="G426" s="132"/>
      <c r="H426" s="5"/>
      <c r="I426" s="5"/>
      <c r="J426" s="106"/>
      <c r="K426" s="132"/>
      <c r="L426" s="102"/>
      <c r="M426" s="64"/>
      <c r="N426" s="9"/>
      <c r="O426" s="102"/>
      <c r="P426" s="132"/>
      <c r="Q426" s="320"/>
      <c r="R426" s="132"/>
      <c r="S426" s="353"/>
      <c r="T426" s="330"/>
    </row>
    <row r="427" spans="1:20" s="268" customFormat="1" ht="12.75" outlineLevel="2">
      <c r="A427" s="291"/>
      <c r="B427" s="30" t="s">
        <v>39</v>
      </c>
      <c r="C427" s="441"/>
      <c r="D427" s="441"/>
      <c r="E427" s="232" t="s">
        <v>153</v>
      </c>
      <c r="F427" s="125"/>
      <c r="G427" s="125"/>
      <c r="H427" s="29" t="s">
        <v>33</v>
      </c>
      <c r="I427" s="88"/>
      <c r="J427" s="68"/>
      <c r="K427" s="125"/>
      <c r="L427" s="94"/>
      <c r="M427" s="29"/>
      <c r="N427" s="27"/>
      <c r="O427" s="94"/>
      <c r="P427" s="125" t="s">
        <v>106</v>
      </c>
      <c r="Q427" s="88" t="s">
        <v>107</v>
      </c>
      <c r="R427" s="125"/>
      <c r="S427" s="354"/>
      <c r="T427" s="331"/>
    </row>
    <row r="428" spans="1:20" s="271" customFormat="1" ht="12.75" outlineLevel="2">
      <c r="A428" s="297"/>
      <c r="B428" s="40"/>
      <c r="C428" s="442"/>
      <c r="D428" s="442"/>
      <c r="E428" s="228" t="s">
        <v>154</v>
      </c>
      <c r="F428" s="128"/>
      <c r="G428" s="128"/>
      <c r="H428" s="26" t="s">
        <v>33</v>
      </c>
      <c r="I428" s="90"/>
      <c r="J428" s="72"/>
      <c r="K428" s="128"/>
      <c r="L428" s="98"/>
      <c r="M428" s="26"/>
      <c r="N428" s="14"/>
      <c r="O428" s="98"/>
      <c r="P428" s="158">
        <f>IF(P430&gt;0,P429/P430,0)</f>
        <v>0</v>
      </c>
      <c r="Q428" s="321">
        <f>IF(Q430&gt;0,Q429/Q430,0)</f>
        <v>0.07142857142857142</v>
      </c>
      <c r="R428" s="126"/>
      <c r="S428" s="98"/>
      <c r="T428" s="128"/>
    </row>
    <row r="429" spans="1:20" s="271" customFormat="1" ht="12.75" outlineLevel="2">
      <c r="A429" s="297"/>
      <c r="B429" s="40"/>
      <c r="C429" s="442"/>
      <c r="D429" s="442"/>
      <c r="E429" s="228" t="s">
        <v>175</v>
      </c>
      <c r="F429" s="128"/>
      <c r="G429" s="128"/>
      <c r="H429" s="26"/>
      <c r="I429" s="90"/>
      <c r="J429" s="72"/>
      <c r="K429" s="128"/>
      <c r="L429" s="98"/>
      <c r="M429" s="26"/>
      <c r="N429" s="14"/>
      <c r="O429" s="98"/>
      <c r="P429" s="158">
        <f>P432</f>
        <v>0</v>
      </c>
      <c r="Q429" s="322">
        <f>Q432</f>
        <v>1</v>
      </c>
      <c r="R429" s="158"/>
      <c r="S429" s="98"/>
      <c r="T429" s="128"/>
    </row>
    <row r="430" spans="1:20" s="271" customFormat="1" ht="12.75" outlineLevel="2">
      <c r="A430" s="297"/>
      <c r="B430" s="40"/>
      <c r="C430" s="442"/>
      <c r="D430" s="442"/>
      <c r="E430" s="228" t="s">
        <v>176</v>
      </c>
      <c r="F430" s="128"/>
      <c r="G430" s="128"/>
      <c r="H430" s="26"/>
      <c r="I430" s="90"/>
      <c r="J430" s="72"/>
      <c r="K430" s="128"/>
      <c r="L430" s="98"/>
      <c r="M430" s="26"/>
      <c r="N430" s="14"/>
      <c r="O430" s="98"/>
      <c r="P430" s="158">
        <f>$D432</f>
        <v>14</v>
      </c>
      <c r="Q430" s="322">
        <f>$D432</f>
        <v>14</v>
      </c>
      <c r="R430" s="158"/>
      <c r="S430" s="98"/>
      <c r="T430" s="128"/>
    </row>
    <row r="431" spans="1:20" s="275" customFormat="1" ht="12.75" outlineLevel="3">
      <c r="A431" s="302"/>
      <c r="B431" s="32"/>
      <c r="C431" s="443" t="s">
        <v>129</v>
      </c>
      <c r="D431" s="443" t="s">
        <v>129</v>
      </c>
      <c r="E431" s="233" t="s">
        <v>150</v>
      </c>
      <c r="F431" s="188" t="s">
        <v>146</v>
      </c>
      <c r="G431" s="188" t="s">
        <v>147</v>
      </c>
      <c r="H431" s="185" t="s">
        <v>33</v>
      </c>
      <c r="I431" s="186"/>
      <c r="J431" s="194"/>
      <c r="K431" s="189"/>
      <c r="L431" s="192" t="s">
        <v>140</v>
      </c>
      <c r="M431" s="185"/>
      <c r="N431" s="190"/>
      <c r="O431" s="177"/>
      <c r="P431" s="189" t="s">
        <v>108</v>
      </c>
      <c r="Q431" s="186" t="s">
        <v>177</v>
      </c>
      <c r="R431" s="189"/>
      <c r="S431" s="355"/>
      <c r="T431" s="341"/>
    </row>
    <row r="432" spans="1:20" s="270" customFormat="1" ht="12.75" outlineLevel="3">
      <c r="A432" s="299"/>
      <c r="B432" s="41"/>
      <c r="C432" s="444">
        <f>SUM(C433:C448)</f>
        <v>13</v>
      </c>
      <c r="D432" s="444">
        <f>SUM(D433:D448)</f>
        <v>14</v>
      </c>
      <c r="E432" s="233" t="s">
        <v>151</v>
      </c>
      <c r="F432" s="130">
        <f>SUM(F433:F448)</f>
        <v>9</v>
      </c>
      <c r="G432" s="130">
        <f>SUM(G433:G448)</f>
        <v>9</v>
      </c>
      <c r="H432" s="18" t="s">
        <v>33</v>
      </c>
      <c r="I432" s="91"/>
      <c r="J432" s="80"/>
      <c r="K432" s="130"/>
      <c r="L432" s="100">
        <f>SUM(L433:L448)</f>
        <v>2</v>
      </c>
      <c r="M432" s="18"/>
      <c r="N432" s="8"/>
      <c r="O432" s="100"/>
      <c r="P432" s="130">
        <f>SUM(P433:P448)</f>
        <v>0</v>
      </c>
      <c r="Q432" s="91">
        <f>SUM(Q433:Q448)</f>
        <v>1</v>
      </c>
      <c r="R432" s="130"/>
      <c r="S432" s="356"/>
      <c r="T432" s="342"/>
    </row>
    <row r="433" spans="1:20" s="273" customFormat="1" ht="12.75" outlineLevel="2">
      <c r="A433" s="303"/>
      <c r="B433" s="44"/>
      <c r="C433" s="445"/>
      <c r="D433" s="445"/>
      <c r="E433" s="223"/>
      <c r="F433" s="124"/>
      <c r="G433" s="124"/>
      <c r="H433" s="45"/>
      <c r="I433" s="45"/>
      <c r="J433" s="109"/>
      <c r="K433" s="135"/>
      <c r="L433" s="93"/>
      <c r="M433" s="59"/>
      <c r="N433" s="46"/>
      <c r="O433" s="93"/>
      <c r="P433" s="124"/>
      <c r="Q433" s="326"/>
      <c r="R433" s="124"/>
      <c r="S433" s="357"/>
      <c r="T433" s="332"/>
    </row>
    <row r="434" spans="1:20" s="700" customFormat="1" ht="32.25" customHeight="1" outlineLevel="1">
      <c r="A434" s="726" t="s">
        <v>317</v>
      </c>
      <c r="B434" s="728" t="s">
        <v>29</v>
      </c>
      <c r="C434" s="728">
        <v>1</v>
      </c>
      <c r="D434" s="728">
        <v>1</v>
      </c>
      <c r="E434" s="946" t="s">
        <v>33</v>
      </c>
      <c r="F434" s="605">
        <v>1</v>
      </c>
      <c r="G434" s="605">
        <v>1</v>
      </c>
      <c r="H434" s="606"/>
      <c r="I434" s="733"/>
      <c r="J434" s="733"/>
      <c r="K434" s="734"/>
      <c r="L434" s="735">
        <v>1</v>
      </c>
      <c r="M434" s="738"/>
      <c r="N434" s="729"/>
      <c r="O434" s="730"/>
      <c r="P434" s="731">
        <v>0</v>
      </c>
      <c r="Q434" s="747">
        <v>1</v>
      </c>
      <c r="R434" s="725" t="s">
        <v>399</v>
      </c>
      <c r="S434" s="712" t="s">
        <v>400</v>
      </c>
      <c r="T434" s="732" t="s">
        <v>398</v>
      </c>
    </row>
    <row r="435" spans="1:20" s="852" customFormat="1" ht="32.25" customHeight="1" outlineLevel="1">
      <c r="A435" s="728" t="s">
        <v>308</v>
      </c>
      <c r="B435" s="728" t="s">
        <v>29</v>
      </c>
      <c r="C435" s="728">
        <v>1</v>
      </c>
      <c r="D435" s="728">
        <v>1</v>
      </c>
      <c r="E435" s="947"/>
      <c r="F435" s="847">
        <v>0</v>
      </c>
      <c r="G435" s="847">
        <v>0</v>
      </c>
      <c r="H435" s="857"/>
      <c r="I435" s="846"/>
      <c r="J435" s="846"/>
      <c r="K435" s="847"/>
      <c r="L435" s="847">
        <v>0</v>
      </c>
      <c r="M435" s="858"/>
      <c r="N435" s="847"/>
      <c r="O435" s="849"/>
      <c r="P435" s="850">
        <v>0</v>
      </c>
      <c r="Q435" s="859">
        <v>0</v>
      </c>
      <c r="R435" s="847" t="s">
        <v>469</v>
      </c>
      <c r="S435" s="851"/>
      <c r="T435" s="847" t="s">
        <v>274</v>
      </c>
    </row>
    <row r="436" spans="1:20" s="852" customFormat="1" ht="32.25" customHeight="1" outlineLevel="1">
      <c r="A436" s="728" t="s">
        <v>308</v>
      </c>
      <c r="B436" s="728" t="s">
        <v>29</v>
      </c>
      <c r="C436" s="728">
        <v>1</v>
      </c>
      <c r="D436" s="728">
        <v>1</v>
      </c>
      <c r="E436" s="948"/>
      <c r="F436" s="813">
        <v>1</v>
      </c>
      <c r="G436" s="813">
        <v>1</v>
      </c>
      <c r="H436" s="814"/>
      <c r="I436" s="846"/>
      <c r="J436" s="846"/>
      <c r="K436" s="847"/>
      <c r="L436" s="848">
        <v>0</v>
      </c>
      <c r="M436" s="847"/>
      <c r="N436" s="847"/>
      <c r="O436" s="849"/>
      <c r="P436" s="850">
        <v>0</v>
      </c>
      <c r="Q436" s="850">
        <v>0</v>
      </c>
      <c r="R436" s="818" t="s">
        <v>470</v>
      </c>
      <c r="S436" s="851" t="s">
        <v>528</v>
      </c>
      <c r="T436" s="847" t="s">
        <v>275</v>
      </c>
    </row>
    <row r="437" spans="1:20" s="852" customFormat="1" ht="32.25" customHeight="1" outlineLevel="1">
      <c r="A437" s="728" t="s">
        <v>308</v>
      </c>
      <c r="B437" s="728" t="s">
        <v>29</v>
      </c>
      <c r="C437" s="728">
        <v>1</v>
      </c>
      <c r="D437" s="728">
        <v>1</v>
      </c>
      <c r="E437" s="948"/>
      <c r="F437" s="813">
        <v>0</v>
      </c>
      <c r="G437" s="813">
        <v>0</v>
      </c>
      <c r="H437" s="814"/>
      <c r="I437" s="846"/>
      <c r="J437" s="846"/>
      <c r="K437" s="847"/>
      <c r="L437" s="848">
        <v>0</v>
      </c>
      <c r="M437" s="847"/>
      <c r="N437" s="847"/>
      <c r="O437" s="849"/>
      <c r="P437" s="850">
        <v>0</v>
      </c>
      <c r="Q437" s="850">
        <v>0</v>
      </c>
      <c r="R437" s="818" t="s">
        <v>470</v>
      </c>
      <c r="S437" s="851"/>
      <c r="T437" s="847" t="s">
        <v>276</v>
      </c>
    </row>
    <row r="438" spans="1:20" s="852" customFormat="1" ht="32.25" customHeight="1" outlineLevel="1">
      <c r="A438" s="728" t="s">
        <v>308</v>
      </c>
      <c r="B438" s="728" t="s">
        <v>29</v>
      </c>
      <c r="C438" s="728">
        <v>1</v>
      </c>
      <c r="D438" s="728">
        <v>1</v>
      </c>
      <c r="E438" s="948"/>
      <c r="F438" s="813">
        <v>1</v>
      </c>
      <c r="G438" s="813">
        <v>1</v>
      </c>
      <c r="H438" s="814"/>
      <c r="I438" s="846"/>
      <c r="J438" s="846"/>
      <c r="K438" s="847"/>
      <c r="L438" s="848">
        <v>0</v>
      </c>
      <c r="M438" s="847"/>
      <c r="N438" s="847"/>
      <c r="O438" s="849"/>
      <c r="P438" s="850">
        <v>0</v>
      </c>
      <c r="Q438" s="850">
        <v>0</v>
      </c>
      <c r="R438" s="818" t="s">
        <v>471</v>
      </c>
      <c r="S438" s="851" t="s">
        <v>528</v>
      </c>
      <c r="T438" s="847" t="s">
        <v>279</v>
      </c>
    </row>
    <row r="439" spans="1:20" s="852" customFormat="1" ht="32.25" customHeight="1" outlineLevel="1">
      <c r="A439" s="728" t="s">
        <v>308</v>
      </c>
      <c r="B439" s="728" t="s">
        <v>29</v>
      </c>
      <c r="C439" s="728">
        <v>1</v>
      </c>
      <c r="D439" s="728">
        <v>1</v>
      </c>
      <c r="E439" s="948"/>
      <c r="F439" s="813">
        <v>0</v>
      </c>
      <c r="G439" s="813">
        <v>0</v>
      </c>
      <c r="H439" s="814"/>
      <c r="I439" s="846"/>
      <c r="J439" s="846"/>
      <c r="K439" s="847"/>
      <c r="L439" s="848">
        <v>0</v>
      </c>
      <c r="M439" s="847"/>
      <c r="N439" s="847"/>
      <c r="O439" s="849"/>
      <c r="P439" s="850">
        <v>0</v>
      </c>
      <c r="Q439" s="850">
        <v>0</v>
      </c>
      <c r="R439" s="818" t="s">
        <v>472</v>
      </c>
      <c r="S439" s="851"/>
      <c r="T439" s="847" t="s">
        <v>283</v>
      </c>
    </row>
    <row r="440" spans="1:20" s="852" customFormat="1" ht="32.25" customHeight="1" outlineLevel="1">
      <c r="A440" s="728" t="s">
        <v>308</v>
      </c>
      <c r="B440" s="728" t="s">
        <v>29</v>
      </c>
      <c r="C440" s="728">
        <v>1</v>
      </c>
      <c r="D440" s="728">
        <v>1</v>
      </c>
      <c r="E440" s="948"/>
      <c r="F440" s="813">
        <v>1</v>
      </c>
      <c r="G440" s="813">
        <v>1</v>
      </c>
      <c r="H440" s="814"/>
      <c r="I440" s="846"/>
      <c r="J440" s="846"/>
      <c r="K440" s="847"/>
      <c r="L440" s="848">
        <v>0</v>
      </c>
      <c r="M440" s="847"/>
      <c r="N440" s="847"/>
      <c r="O440" s="849"/>
      <c r="P440" s="850">
        <v>0</v>
      </c>
      <c r="Q440" s="850">
        <v>0</v>
      </c>
      <c r="R440" s="818" t="s">
        <v>473</v>
      </c>
      <c r="S440" s="851" t="s">
        <v>528</v>
      </c>
      <c r="T440" s="847" t="s">
        <v>288</v>
      </c>
    </row>
    <row r="441" spans="1:29" s="758" customFormat="1" ht="90.75" customHeight="1" outlineLevel="1">
      <c r="A441" s="522" t="s">
        <v>368</v>
      </c>
      <c r="B441" s="766" t="s">
        <v>29</v>
      </c>
      <c r="C441" s="766">
        <v>1</v>
      </c>
      <c r="D441" s="766">
        <v>1</v>
      </c>
      <c r="E441" s="709"/>
      <c r="F441" s="706">
        <v>1</v>
      </c>
      <c r="G441" s="706">
        <v>1</v>
      </c>
      <c r="H441" s="658"/>
      <c r="I441" s="658"/>
      <c r="J441" s="658"/>
      <c r="K441" s="658"/>
      <c r="L441" s="780">
        <v>0</v>
      </c>
      <c r="M441" s="780"/>
      <c r="N441" s="780"/>
      <c r="O441" s="780"/>
      <c r="P441" s="780">
        <v>0</v>
      </c>
      <c r="Q441" s="780">
        <v>0</v>
      </c>
      <c r="R441" s="780" t="s">
        <v>431</v>
      </c>
      <c r="S441" s="795" t="s">
        <v>427</v>
      </c>
      <c r="T441" s="796" t="s">
        <v>282</v>
      </c>
      <c r="U441" s="700"/>
      <c r="V441" s="700"/>
      <c r="W441" s="700"/>
      <c r="X441" s="700"/>
      <c r="Y441" s="700"/>
      <c r="Z441" s="700"/>
      <c r="AA441" s="700"/>
      <c r="AB441" s="700"/>
      <c r="AC441" s="700"/>
    </row>
    <row r="442" spans="1:20" s="700" customFormat="1" ht="56.25" customHeight="1" outlineLevel="1">
      <c r="A442" s="679" t="s">
        <v>419</v>
      </c>
      <c r="B442" s="499" t="s">
        <v>29</v>
      </c>
      <c r="C442" s="662">
        <v>1</v>
      </c>
      <c r="D442" s="662">
        <v>1</v>
      </c>
      <c r="E442" s="709"/>
      <c r="F442" s="555">
        <v>0</v>
      </c>
      <c r="G442" s="555">
        <v>0</v>
      </c>
      <c r="H442" s="713"/>
      <c r="I442" s="713"/>
      <c r="J442" s="713"/>
      <c r="K442" s="713"/>
      <c r="L442" s="708">
        <v>0</v>
      </c>
      <c r="M442" s="708"/>
      <c r="N442" s="708"/>
      <c r="O442" s="708"/>
      <c r="P442" s="708">
        <v>0</v>
      </c>
      <c r="Q442" s="708">
        <v>0</v>
      </c>
      <c r="R442" s="708" t="s">
        <v>432</v>
      </c>
      <c r="S442" s="701" t="s">
        <v>421</v>
      </c>
      <c r="T442" s="708" t="s">
        <v>428</v>
      </c>
    </row>
    <row r="443" spans="1:20" s="700" customFormat="1" ht="53.25" customHeight="1" outlineLevel="1" thickBot="1">
      <c r="A443" s="952" t="s">
        <v>419</v>
      </c>
      <c r="B443" s="499" t="s">
        <v>29</v>
      </c>
      <c r="C443" s="662">
        <v>1</v>
      </c>
      <c r="D443" s="662">
        <v>1</v>
      </c>
      <c r="E443" s="709"/>
      <c r="F443" s="555">
        <v>0</v>
      </c>
      <c r="G443" s="555">
        <v>0</v>
      </c>
      <c r="H443" s="713"/>
      <c r="I443" s="713"/>
      <c r="J443" s="713"/>
      <c r="K443" s="713"/>
      <c r="L443" s="708">
        <v>0</v>
      </c>
      <c r="M443" s="708"/>
      <c r="N443" s="708"/>
      <c r="O443" s="708"/>
      <c r="P443" s="708">
        <v>0</v>
      </c>
      <c r="Q443" s="708">
        <v>0</v>
      </c>
      <c r="R443" s="708" t="s">
        <v>432</v>
      </c>
      <c r="S443" s="701" t="s">
        <v>422</v>
      </c>
      <c r="T443" s="708" t="s">
        <v>428</v>
      </c>
    </row>
    <row r="444" spans="1:20" s="700" customFormat="1" ht="30" customHeight="1" outlineLevel="1" thickBot="1">
      <c r="A444" s="954" t="s">
        <v>315</v>
      </c>
      <c r="B444" s="950" t="s">
        <v>29</v>
      </c>
      <c r="C444" s="748">
        <v>0</v>
      </c>
      <c r="D444" s="748">
        <v>1</v>
      </c>
      <c r="E444" s="709"/>
      <c r="F444" s="749">
        <v>1</v>
      </c>
      <c r="G444" s="749">
        <v>1</v>
      </c>
      <c r="H444" s="750"/>
      <c r="I444" s="751"/>
      <c r="J444" s="751"/>
      <c r="K444" s="752"/>
      <c r="L444" s="753">
        <v>1</v>
      </c>
      <c r="M444" s="753"/>
      <c r="N444" s="753"/>
      <c r="O444" s="753"/>
      <c r="P444" s="753">
        <v>0</v>
      </c>
      <c r="Q444" s="753">
        <v>0</v>
      </c>
      <c r="R444" s="753" t="s">
        <v>457</v>
      </c>
      <c r="S444" s="754" t="s">
        <v>458</v>
      </c>
      <c r="T444" s="755" t="s">
        <v>459</v>
      </c>
    </row>
    <row r="445" spans="1:20" s="884" customFormat="1" ht="40.5" customHeight="1" outlineLevel="1" thickBot="1">
      <c r="A445" s="954" t="s">
        <v>330</v>
      </c>
      <c r="B445" s="950" t="s">
        <v>29</v>
      </c>
      <c r="C445" s="748">
        <v>1</v>
      </c>
      <c r="D445" s="748">
        <v>1</v>
      </c>
      <c r="E445" s="737"/>
      <c r="F445" s="878">
        <v>1</v>
      </c>
      <c r="G445" s="878">
        <v>1</v>
      </c>
      <c r="H445" s="879"/>
      <c r="I445" s="880"/>
      <c r="J445" s="880"/>
      <c r="K445" s="878"/>
      <c r="L445" s="878">
        <v>0</v>
      </c>
      <c r="M445" s="878"/>
      <c r="N445" s="878"/>
      <c r="O445" s="878"/>
      <c r="P445" s="878">
        <v>0</v>
      </c>
      <c r="Q445" s="878">
        <v>0</v>
      </c>
      <c r="R445" s="881" t="s">
        <v>331</v>
      </c>
      <c r="S445" s="882" t="s">
        <v>537</v>
      </c>
      <c r="T445" s="883" t="s">
        <v>282</v>
      </c>
    </row>
    <row r="446" spans="1:29" s="758" customFormat="1" ht="40.5" customHeight="1" outlineLevel="1" thickBot="1">
      <c r="A446" s="954" t="s">
        <v>330</v>
      </c>
      <c r="B446" s="951" t="s">
        <v>29</v>
      </c>
      <c r="C446" s="499">
        <v>1</v>
      </c>
      <c r="D446" s="499">
        <v>1</v>
      </c>
      <c r="E446" s="737"/>
      <c r="F446" s="706">
        <v>1</v>
      </c>
      <c r="G446" s="706">
        <v>1</v>
      </c>
      <c r="H446" s="658"/>
      <c r="I446" s="705"/>
      <c r="J446" s="705"/>
      <c r="K446" s="706"/>
      <c r="L446" s="558">
        <v>0</v>
      </c>
      <c r="M446" s="558"/>
      <c r="N446" s="558"/>
      <c r="O446" s="558"/>
      <c r="P446" s="558">
        <v>0</v>
      </c>
      <c r="Q446" s="558">
        <v>0</v>
      </c>
      <c r="R446" s="797" t="s">
        <v>331</v>
      </c>
      <c r="S446" s="798" t="s">
        <v>486</v>
      </c>
      <c r="T446" s="711" t="s">
        <v>282</v>
      </c>
      <c r="U446" s="700"/>
      <c r="V446" s="700"/>
      <c r="W446" s="700"/>
      <c r="X446" s="700"/>
      <c r="Y446" s="700"/>
      <c r="Z446" s="700"/>
      <c r="AA446" s="700"/>
      <c r="AB446" s="700"/>
      <c r="AC446" s="700"/>
    </row>
    <row r="447" spans="1:29" s="758" customFormat="1" ht="30" customHeight="1" outlineLevel="1" thickBot="1">
      <c r="A447" s="954" t="s">
        <v>330</v>
      </c>
      <c r="B447" s="951" t="s">
        <v>29</v>
      </c>
      <c r="C447" s="499">
        <v>1</v>
      </c>
      <c r="D447" s="499">
        <v>1</v>
      </c>
      <c r="E447" s="737"/>
      <c r="F447" s="706">
        <v>1</v>
      </c>
      <c r="G447" s="706">
        <v>1</v>
      </c>
      <c r="H447" s="658"/>
      <c r="I447" s="705"/>
      <c r="J447" s="705"/>
      <c r="K447" s="706"/>
      <c r="L447" s="558">
        <v>0</v>
      </c>
      <c r="M447" s="558"/>
      <c r="N447" s="558"/>
      <c r="O447" s="558"/>
      <c r="P447" s="558">
        <v>0</v>
      </c>
      <c r="Q447" s="558">
        <v>0</v>
      </c>
      <c r="R447" s="797" t="s">
        <v>336</v>
      </c>
      <c r="S447" s="798" t="s">
        <v>487</v>
      </c>
      <c r="T447" s="711" t="s">
        <v>284</v>
      </c>
      <c r="U447" s="700"/>
      <c r="V447" s="700"/>
      <c r="W447" s="700"/>
      <c r="X447" s="700"/>
      <c r="Y447" s="700"/>
      <c r="Z447" s="700"/>
      <c r="AA447" s="700"/>
      <c r="AB447" s="700"/>
      <c r="AC447" s="700"/>
    </row>
    <row r="448" spans="1:20" s="270" customFormat="1" ht="12.75" outlineLevel="1">
      <c r="A448" s="953"/>
      <c r="B448" s="4"/>
      <c r="C448" s="440"/>
      <c r="D448" s="440"/>
      <c r="E448" s="226"/>
      <c r="F448" s="132"/>
      <c r="G448" s="132"/>
      <c r="H448" s="5"/>
      <c r="I448" s="5"/>
      <c r="J448" s="106"/>
      <c r="K448" s="132"/>
      <c r="L448" s="102"/>
      <c r="M448" s="64"/>
      <c r="N448" s="9"/>
      <c r="O448" s="102"/>
      <c r="P448" s="132"/>
      <c r="Q448" s="320"/>
      <c r="R448" s="132"/>
      <c r="S448" s="353"/>
      <c r="T448" s="330"/>
    </row>
    <row r="449" spans="1:20" s="268" customFormat="1" ht="12.75" outlineLevel="2">
      <c r="A449" s="291"/>
      <c r="B449" s="30" t="s">
        <v>40</v>
      </c>
      <c r="C449" s="441"/>
      <c r="D449" s="441"/>
      <c r="E449" s="232" t="s">
        <v>153</v>
      </c>
      <c r="F449" s="125"/>
      <c r="G449" s="125"/>
      <c r="H449" s="29" t="s">
        <v>33</v>
      </c>
      <c r="I449" s="88"/>
      <c r="J449" s="68"/>
      <c r="K449" s="125"/>
      <c r="L449" s="94"/>
      <c r="M449" s="29"/>
      <c r="N449" s="27"/>
      <c r="O449" s="94"/>
      <c r="P449" s="125" t="s">
        <v>109</v>
      </c>
      <c r="Q449" s="88" t="s">
        <v>110</v>
      </c>
      <c r="R449" s="125"/>
      <c r="S449" s="354"/>
      <c r="T449" s="331"/>
    </row>
    <row r="450" spans="1:20" s="271" customFormat="1" ht="12.75" outlineLevel="2">
      <c r="A450" s="297"/>
      <c r="B450" s="40"/>
      <c r="C450" s="442"/>
      <c r="D450" s="442"/>
      <c r="E450" s="228" t="s">
        <v>154</v>
      </c>
      <c r="F450" s="128"/>
      <c r="G450" s="128"/>
      <c r="H450" s="26" t="s">
        <v>33</v>
      </c>
      <c r="I450" s="90"/>
      <c r="J450" s="72"/>
      <c r="K450" s="128"/>
      <c r="L450" s="98"/>
      <c r="M450" s="26"/>
      <c r="N450" s="14"/>
      <c r="O450" s="98"/>
      <c r="P450" s="158">
        <f>IF(P452&gt;0,P451/P452,0)</f>
        <v>0</v>
      </c>
      <c r="Q450" s="321">
        <f>IF(Q452&gt;0,Q451/Q452,0)</f>
        <v>0.09090909090909091</v>
      </c>
      <c r="R450" s="126"/>
      <c r="S450" s="98"/>
      <c r="T450" s="128"/>
    </row>
    <row r="451" spans="1:20" s="271" customFormat="1" ht="12.75" outlineLevel="2">
      <c r="A451" s="297"/>
      <c r="B451" s="40"/>
      <c r="C451" s="442"/>
      <c r="D451" s="442"/>
      <c r="E451" s="228" t="s">
        <v>175</v>
      </c>
      <c r="F451" s="128"/>
      <c r="G451" s="128"/>
      <c r="H451" s="26"/>
      <c r="I451" s="90"/>
      <c r="J451" s="72"/>
      <c r="K451" s="128"/>
      <c r="L451" s="98"/>
      <c r="M451" s="26"/>
      <c r="N451" s="14"/>
      <c r="O451" s="98"/>
      <c r="P451" s="158">
        <f>P454</f>
        <v>0</v>
      </c>
      <c r="Q451" s="322">
        <f>Q454</f>
        <v>1</v>
      </c>
      <c r="R451" s="158"/>
      <c r="S451" s="98"/>
      <c r="T451" s="128"/>
    </row>
    <row r="452" spans="1:20" s="271" customFormat="1" ht="12.75" outlineLevel="2">
      <c r="A452" s="297"/>
      <c r="B452" s="40"/>
      <c r="C452" s="442"/>
      <c r="D452" s="442"/>
      <c r="E452" s="228" t="s">
        <v>176</v>
      </c>
      <c r="F452" s="128"/>
      <c r="G452" s="128"/>
      <c r="H452" s="26"/>
      <c r="I452" s="90"/>
      <c r="J452" s="72"/>
      <c r="K452" s="128"/>
      <c r="L452" s="98"/>
      <c r="M452" s="26"/>
      <c r="N452" s="14"/>
      <c r="O452" s="98"/>
      <c r="P452" s="158">
        <f>$D454</f>
        <v>11</v>
      </c>
      <c r="Q452" s="322">
        <f>$D454</f>
        <v>11</v>
      </c>
      <c r="R452" s="158"/>
      <c r="S452" s="98"/>
      <c r="T452" s="128"/>
    </row>
    <row r="453" spans="1:20" s="275" customFormat="1" ht="12.75" outlineLevel="3">
      <c r="A453" s="302"/>
      <c r="B453" s="32"/>
      <c r="C453" s="443" t="s">
        <v>129</v>
      </c>
      <c r="D453" s="443" t="s">
        <v>193</v>
      </c>
      <c r="E453" s="233" t="s">
        <v>150</v>
      </c>
      <c r="F453" s="188" t="s">
        <v>197</v>
      </c>
      <c r="G453" s="188" t="s">
        <v>198</v>
      </c>
      <c r="H453" s="185" t="s">
        <v>33</v>
      </c>
      <c r="I453" s="186"/>
      <c r="J453" s="194"/>
      <c r="K453" s="189"/>
      <c r="L453" s="192" t="s">
        <v>194</v>
      </c>
      <c r="M453" s="185"/>
      <c r="N453" s="190"/>
      <c r="O453" s="177"/>
      <c r="P453" s="189" t="s">
        <v>111</v>
      </c>
      <c r="Q453" s="186" t="s">
        <v>112</v>
      </c>
      <c r="R453" s="189"/>
      <c r="S453" s="355"/>
      <c r="T453" s="341"/>
    </row>
    <row r="454" spans="1:20" s="270" customFormat="1" ht="12.75" outlineLevel="3">
      <c r="A454" s="299"/>
      <c r="B454" s="41"/>
      <c r="C454" s="444">
        <f>SUM(C455:C467)</f>
        <v>11</v>
      </c>
      <c r="D454" s="444">
        <f>SUM(D455:D467)</f>
        <v>11</v>
      </c>
      <c r="E454" s="233" t="s">
        <v>151</v>
      </c>
      <c r="F454" s="130">
        <f>SUM(F455:F467)</f>
        <v>8</v>
      </c>
      <c r="G454" s="130">
        <f>SUM(G455:G467)</f>
        <v>8</v>
      </c>
      <c r="H454" s="18" t="s">
        <v>33</v>
      </c>
      <c r="I454" s="91"/>
      <c r="J454" s="80"/>
      <c r="K454" s="130"/>
      <c r="L454" s="100">
        <f>SUM(L455:L467)</f>
        <v>2</v>
      </c>
      <c r="M454" s="18"/>
      <c r="N454" s="8"/>
      <c r="O454" s="100"/>
      <c r="P454" s="130">
        <f>SUM(P455:P467)</f>
        <v>0</v>
      </c>
      <c r="Q454" s="91">
        <f>SUM(Q455:Q467)</f>
        <v>1</v>
      </c>
      <c r="R454" s="130"/>
      <c r="S454" s="356"/>
      <c r="T454" s="342"/>
    </row>
    <row r="455" spans="1:20" s="273" customFormat="1" ht="12.75" outlineLevel="2">
      <c r="A455" s="303"/>
      <c r="B455" s="44"/>
      <c r="C455" s="445"/>
      <c r="D455" s="445"/>
      <c r="E455" s="223"/>
      <c r="F455" s="124"/>
      <c r="G455" s="124"/>
      <c r="H455" s="45"/>
      <c r="I455" s="45"/>
      <c r="J455" s="109"/>
      <c r="K455" s="135"/>
      <c r="L455" s="93"/>
      <c r="M455" s="59"/>
      <c r="N455" s="46"/>
      <c r="O455" s="93"/>
      <c r="P455" s="124"/>
      <c r="Q455" s="326"/>
      <c r="R455" s="124"/>
      <c r="S455" s="357"/>
      <c r="T455" s="332"/>
    </row>
    <row r="456" spans="1:20" s="700" customFormat="1" ht="27.75" customHeight="1" outlineLevel="1">
      <c r="A456" s="726" t="s">
        <v>317</v>
      </c>
      <c r="B456" s="727" t="s">
        <v>31</v>
      </c>
      <c r="C456" s="728">
        <v>1</v>
      </c>
      <c r="D456" s="728">
        <v>1</v>
      </c>
      <c r="E456" s="649" t="s">
        <v>33</v>
      </c>
      <c r="F456" s="571">
        <v>1</v>
      </c>
      <c r="G456" s="571">
        <v>1</v>
      </c>
      <c r="H456" s="572"/>
      <c r="I456" s="572"/>
      <c r="J456" s="572"/>
      <c r="K456" s="572"/>
      <c r="L456" s="739">
        <v>1</v>
      </c>
      <c r="M456" s="740"/>
      <c r="N456" s="740"/>
      <c r="O456" s="741"/>
      <c r="P456" s="742">
        <v>0</v>
      </c>
      <c r="Q456" s="742">
        <v>1</v>
      </c>
      <c r="R456" s="743" t="s">
        <v>479</v>
      </c>
      <c r="S456" s="736" t="s">
        <v>480</v>
      </c>
      <c r="T456" s="744" t="s">
        <v>398</v>
      </c>
    </row>
    <row r="457" spans="1:20" s="852" customFormat="1" ht="27.75" customHeight="1" outlineLevel="1">
      <c r="A457" s="726" t="s">
        <v>308</v>
      </c>
      <c r="B457" s="727" t="s">
        <v>31</v>
      </c>
      <c r="C457" s="728">
        <v>1</v>
      </c>
      <c r="D457" s="728">
        <v>1</v>
      </c>
      <c r="E457" s="948"/>
      <c r="F457" s="813">
        <v>0</v>
      </c>
      <c r="G457" s="813">
        <v>0</v>
      </c>
      <c r="H457" s="814"/>
      <c r="I457" s="814"/>
      <c r="J457" s="814"/>
      <c r="K457" s="814"/>
      <c r="L457" s="848">
        <v>0</v>
      </c>
      <c r="M457" s="847"/>
      <c r="N457" s="847"/>
      <c r="O457" s="849"/>
      <c r="P457" s="850">
        <v>0</v>
      </c>
      <c r="Q457" s="850">
        <v>0</v>
      </c>
      <c r="R457" s="818" t="s">
        <v>474</v>
      </c>
      <c r="S457" s="851"/>
      <c r="T457" s="847" t="s">
        <v>274</v>
      </c>
    </row>
    <row r="458" spans="1:20" s="852" customFormat="1" ht="27.75" customHeight="1" outlineLevel="1">
      <c r="A458" s="726" t="s">
        <v>308</v>
      </c>
      <c r="B458" s="727" t="s">
        <v>31</v>
      </c>
      <c r="C458" s="728">
        <v>1</v>
      </c>
      <c r="D458" s="728">
        <v>1</v>
      </c>
      <c r="E458" s="948"/>
      <c r="F458" s="813">
        <v>1</v>
      </c>
      <c r="G458" s="813">
        <v>1</v>
      </c>
      <c r="H458" s="814"/>
      <c r="I458" s="814"/>
      <c r="J458" s="814"/>
      <c r="K458" s="814"/>
      <c r="L458" s="848">
        <v>0</v>
      </c>
      <c r="M458" s="847"/>
      <c r="N458" s="847"/>
      <c r="O458" s="849"/>
      <c r="P458" s="850">
        <v>0</v>
      </c>
      <c r="Q458" s="850">
        <v>0</v>
      </c>
      <c r="R458" s="818" t="s">
        <v>475</v>
      </c>
      <c r="S458" s="851"/>
      <c r="T458" s="847" t="s">
        <v>275</v>
      </c>
    </row>
    <row r="459" spans="1:20" s="852" customFormat="1" ht="27.75" customHeight="1" outlineLevel="1">
      <c r="A459" s="726" t="s">
        <v>308</v>
      </c>
      <c r="B459" s="727" t="s">
        <v>31</v>
      </c>
      <c r="C459" s="728">
        <v>1</v>
      </c>
      <c r="D459" s="728">
        <v>1</v>
      </c>
      <c r="E459" s="948"/>
      <c r="F459" s="813">
        <v>0</v>
      </c>
      <c r="G459" s="813">
        <v>0</v>
      </c>
      <c r="H459" s="814"/>
      <c r="I459" s="814"/>
      <c r="J459" s="814"/>
      <c r="K459" s="814"/>
      <c r="L459" s="848">
        <v>0</v>
      </c>
      <c r="M459" s="847"/>
      <c r="N459" s="847"/>
      <c r="O459" s="849"/>
      <c r="P459" s="850">
        <v>0</v>
      </c>
      <c r="Q459" s="850">
        <v>0</v>
      </c>
      <c r="R459" s="818" t="s">
        <v>475</v>
      </c>
      <c r="S459" s="851"/>
      <c r="T459" s="847" t="s">
        <v>276</v>
      </c>
    </row>
    <row r="460" spans="1:20" s="852" customFormat="1" ht="27.75" customHeight="1" outlineLevel="1">
      <c r="A460" s="726" t="s">
        <v>308</v>
      </c>
      <c r="B460" s="727" t="s">
        <v>31</v>
      </c>
      <c r="C460" s="728">
        <v>1</v>
      </c>
      <c r="D460" s="728">
        <v>1</v>
      </c>
      <c r="E460" s="948"/>
      <c r="F460" s="813">
        <v>1</v>
      </c>
      <c r="G460" s="813">
        <v>1</v>
      </c>
      <c r="H460" s="814"/>
      <c r="I460" s="814"/>
      <c r="J460" s="814"/>
      <c r="K460" s="814"/>
      <c r="L460" s="848">
        <v>0</v>
      </c>
      <c r="M460" s="847"/>
      <c r="N460" s="847"/>
      <c r="O460" s="849"/>
      <c r="P460" s="850">
        <v>0</v>
      </c>
      <c r="Q460" s="850">
        <v>0</v>
      </c>
      <c r="R460" s="818" t="s">
        <v>476</v>
      </c>
      <c r="S460" s="851"/>
      <c r="T460" s="847" t="s">
        <v>279</v>
      </c>
    </row>
    <row r="461" spans="1:20" s="852" customFormat="1" ht="27.75" customHeight="1" outlineLevel="1">
      <c r="A461" s="726" t="s">
        <v>308</v>
      </c>
      <c r="B461" s="727" t="s">
        <v>31</v>
      </c>
      <c r="C461" s="728">
        <v>1</v>
      </c>
      <c r="D461" s="728">
        <v>1</v>
      </c>
      <c r="E461" s="948"/>
      <c r="F461" s="813">
        <v>0</v>
      </c>
      <c r="G461" s="813">
        <v>0</v>
      </c>
      <c r="H461" s="814"/>
      <c r="I461" s="814"/>
      <c r="J461" s="814"/>
      <c r="K461" s="814"/>
      <c r="L461" s="848">
        <v>0</v>
      </c>
      <c r="M461" s="847"/>
      <c r="N461" s="847"/>
      <c r="O461" s="849"/>
      <c r="P461" s="850">
        <v>0</v>
      </c>
      <c r="Q461" s="850">
        <v>0</v>
      </c>
      <c r="R461" s="818" t="s">
        <v>477</v>
      </c>
      <c r="S461" s="851"/>
      <c r="T461" s="847" t="s">
        <v>283</v>
      </c>
    </row>
    <row r="462" spans="1:20" s="852" customFormat="1" ht="27.75" customHeight="1" outlineLevel="1">
      <c r="A462" s="726" t="s">
        <v>308</v>
      </c>
      <c r="B462" s="727" t="s">
        <v>31</v>
      </c>
      <c r="C462" s="728">
        <v>1</v>
      </c>
      <c r="D462" s="728">
        <v>1</v>
      </c>
      <c r="E462" s="948"/>
      <c r="F462" s="813">
        <v>1</v>
      </c>
      <c r="G462" s="813">
        <v>1</v>
      </c>
      <c r="H462" s="814"/>
      <c r="I462" s="814"/>
      <c r="J462" s="814"/>
      <c r="K462" s="814"/>
      <c r="L462" s="848">
        <v>0</v>
      </c>
      <c r="M462" s="847"/>
      <c r="N462" s="847"/>
      <c r="O462" s="849"/>
      <c r="P462" s="850">
        <v>0</v>
      </c>
      <c r="Q462" s="850">
        <v>0</v>
      </c>
      <c r="R462" s="818" t="s">
        <v>478</v>
      </c>
      <c r="S462" s="851"/>
      <c r="T462" s="847" t="s">
        <v>288</v>
      </c>
    </row>
    <row r="463" spans="1:20" s="700" customFormat="1" ht="32.25" customHeight="1" outlineLevel="1">
      <c r="A463" s="560" t="s">
        <v>315</v>
      </c>
      <c r="B463" s="499" t="s">
        <v>31</v>
      </c>
      <c r="C463" s="728">
        <v>1</v>
      </c>
      <c r="D463" s="499">
        <v>1</v>
      </c>
      <c r="E463" s="737"/>
      <c r="F463" s="555">
        <v>1</v>
      </c>
      <c r="G463" s="555">
        <v>1</v>
      </c>
      <c r="H463" s="658"/>
      <c r="I463" s="705"/>
      <c r="J463" s="705"/>
      <c r="K463" s="706"/>
      <c r="L463" s="558">
        <v>1</v>
      </c>
      <c r="M463" s="558"/>
      <c r="N463" s="558"/>
      <c r="O463" s="558"/>
      <c r="P463" s="558">
        <v>0</v>
      </c>
      <c r="Q463" s="558">
        <v>0</v>
      </c>
      <c r="R463" s="558" t="s">
        <v>457</v>
      </c>
      <c r="S463" s="710" t="s">
        <v>458</v>
      </c>
      <c r="T463" s="711" t="s">
        <v>459</v>
      </c>
    </row>
    <row r="464" spans="1:20" s="884" customFormat="1" ht="41.25" customHeight="1" outlineLevel="1">
      <c r="A464" s="560" t="s">
        <v>330</v>
      </c>
      <c r="B464" s="499" t="s">
        <v>31</v>
      </c>
      <c r="C464" s="728">
        <v>1</v>
      </c>
      <c r="D464" s="499">
        <v>1</v>
      </c>
      <c r="E464" s="737"/>
      <c r="F464" s="878">
        <v>1</v>
      </c>
      <c r="G464" s="878">
        <v>1</v>
      </c>
      <c r="H464" s="879"/>
      <c r="I464" s="880"/>
      <c r="J464" s="880"/>
      <c r="K464" s="878"/>
      <c r="L464" s="878">
        <v>0</v>
      </c>
      <c r="M464" s="878"/>
      <c r="N464" s="878"/>
      <c r="O464" s="878"/>
      <c r="P464" s="878">
        <v>0</v>
      </c>
      <c r="Q464" s="878">
        <v>0</v>
      </c>
      <c r="R464" s="881" t="s">
        <v>331</v>
      </c>
      <c r="S464" s="885" t="s">
        <v>538</v>
      </c>
      <c r="T464" s="883" t="s">
        <v>282</v>
      </c>
    </row>
    <row r="465" spans="1:29" s="758" customFormat="1" ht="41.25" customHeight="1" outlineLevel="1">
      <c r="A465" s="560" t="s">
        <v>330</v>
      </c>
      <c r="B465" s="499" t="s">
        <v>31</v>
      </c>
      <c r="C465" s="499">
        <v>1</v>
      </c>
      <c r="D465" s="499">
        <v>1</v>
      </c>
      <c r="E465" s="737"/>
      <c r="F465" s="706">
        <v>1</v>
      </c>
      <c r="G465" s="706">
        <v>1</v>
      </c>
      <c r="H465" s="658"/>
      <c r="I465" s="705"/>
      <c r="J465" s="705"/>
      <c r="K465" s="706"/>
      <c r="L465" s="558">
        <v>0</v>
      </c>
      <c r="M465" s="558"/>
      <c r="N465" s="558"/>
      <c r="O465" s="558"/>
      <c r="P465" s="558">
        <v>0</v>
      </c>
      <c r="Q465" s="558">
        <v>0</v>
      </c>
      <c r="R465" s="797" t="s">
        <v>331</v>
      </c>
      <c r="S465" s="798" t="s">
        <v>486</v>
      </c>
      <c r="T465" s="711" t="s">
        <v>282</v>
      </c>
      <c r="U465" s="700"/>
      <c r="V465" s="700"/>
      <c r="W465" s="700"/>
      <c r="X465" s="700"/>
      <c r="Y465" s="700"/>
      <c r="Z465" s="700"/>
      <c r="AA465" s="700"/>
      <c r="AB465" s="700"/>
      <c r="AC465" s="700"/>
    </row>
    <row r="466" spans="1:29" s="758" customFormat="1" ht="40.5" customHeight="1" outlineLevel="1">
      <c r="A466" s="560" t="s">
        <v>330</v>
      </c>
      <c r="B466" s="499" t="s">
        <v>31</v>
      </c>
      <c r="C466" s="499">
        <v>1</v>
      </c>
      <c r="D466" s="499">
        <v>1</v>
      </c>
      <c r="E466" s="737"/>
      <c r="F466" s="706">
        <v>1</v>
      </c>
      <c r="G466" s="706">
        <v>1</v>
      </c>
      <c r="H466" s="658"/>
      <c r="I466" s="705"/>
      <c r="J466" s="705"/>
      <c r="K466" s="706"/>
      <c r="L466" s="558">
        <v>0</v>
      </c>
      <c r="M466" s="558"/>
      <c r="N466" s="558"/>
      <c r="O466" s="558"/>
      <c r="P466" s="558">
        <v>0</v>
      </c>
      <c r="Q466" s="558">
        <v>0</v>
      </c>
      <c r="R466" s="797" t="s">
        <v>336</v>
      </c>
      <c r="S466" s="798" t="s">
        <v>488</v>
      </c>
      <c r="T466" s="711" t="s">
        <v>284</v>
      </c>
      <c r="U466" s="700"/>
      <c r="V466" s="700"/>
      <c r="W466" s="700"/>
      <c r="X466" s="700"/>
      <c r="Y466" s="700"/>
      <c r="Z466" s="700"/>
      <c r="AA466" s="700"/>
      <c r="AB466" s="700"/>
      <c r="AC466" s="700"/>
    </row>
    <row r="467" spans="1:20" s="270" customFormat="1" ht="12.75" outlineLevel="1">
      <c r="A467" s="293"/>
      <c r="B467" s="4"/>
      <c r="C467" s="440"/>
      <c r="D467" s="440"/>
      <c r="E467" s="226"/>
      <c r="F467" s="132"/>
      <c r="G467" s="132"/>
      <c r="H467" s="5"/>
      <c r="I467" s="5"/>
      <c r="J467" s="106"/>
      <c r="K467" s="132"/>
      <c r="L467" s="102"/>
      <c r="M467" s="64"/>
      <c r="N467" s="9"/>
      <c r="O467" s="102"/>
      <c r="P467" s="132"/>
      <c r="Q467" s="320"/>
      <c r="R467" s="132"/>
      <c r="S467" s="353"/>
      <c r="T467" s="330"/>
    </row>
    <row r="468" spans="1:20" s="268" customFormat="1" ht="12.75" outlineLevel="2">
      <c r="A468" s="291"/>
      <c r="B468" s="30" t="s">
        <v>41</v>
      </c>
      <c r="C468" s="441"/>
      <c r="D468" s="441"/>
      <c r="E468" s="232" t="s">
        <v>153</v>
      </c>
      <c r="F468" s="125"/>
      <c r="G468" s="125"/>
      <c r="H468" s="29" t="s">
        <v>33</v>
      </c>
      <c r="I468" s="88"/>
      <c r="J468" s="68"/>
      <c r="K468" s="125"/>
      <c r="L468" s="94"/>
      <c r="M468" s="29"/>
      <c r="N468" s="27"/>
      <c r="O468" s="94"/>
      <c r="P468" s="125" t="s">
        <v>113</v>
      </c>
      <c r="Q468" s="88" t="s">
        <v>114</v>
      </c>
      <c r="R468" s="125"/>
      <c r="S468" s="354"/>
      <c r="T468" s="331"/>
    </row>
    <row r="469" spans="1:20" s="271" customFormat="1" ht="12.75" outlineLevel="2">
      <c r="A469" s="297"/>
      <c r="B469" s="40"/>
      <c r="C469" s="442"/>
      <c r="D469" s="442"/>
      <c r="E469" s="228" t="s">
        <v>154</v>
      </c>
      <c r="F469" s="128"/>
      <c r="G469" s="128"/>
      <c r="H469" s="26" t="s">
        <v>33</v>
      </c>
      <c r="I469" s="90"/>
      <c r="J469" s="72"/>
      <c r="K469" s="128"/>
      <c r="L469" s="98"/>
      <c r="M469" s="26"/>
      <c r="N469" s="14"/>
      <c r="O469" s="98"/>
      <c r="P469" s="158">
        <f>IF(P471&gt;0,P470/P471,0)</f>
        <v>0</v>
      </c>
      <c r="Q469" s="321">
        <f>IF(Q471&gt;0,Q470/Q471,0)</f>
        <v>0</v>
      </c>
      <c r="R469" s="126"/>
      <c r="S469" s="98"/>
      <c r="T469" s="128"/>
    </row>
    <row r="470" spans="1:20" s="271" customFormat="1" ht="12.75" outlineLevel="2">
      <c r="A470" s="297"/>
      <c r="B470" s="40"/>
      <c r="C470" s="442"/>
      <c r="D470" s="442"/>
      <c r="E470" s="228" t="s">
        <v>175</v>
      </c>
      <c r="F470" s="128"/>
      <c r="G470" s="128"/>
      <c r="H470" s="26"/>
      <c r="I470" s="90"/>
      <c r="J470" s="72"/>
      <c r="K470" s="128"/>
      <c r="L470" s="98"/>
      <c r="M470" s="26"/>
      <c r="N470" s="14"/>
      <c r="O470" s="98"/>
      <c r="P470" s="158">
        <f>P473</f>
        <v>0</v>
      </c>
      <c r="Q470" s="322">
        <f>Q473</f>
        <v>0</v>
      </c>
      <c r="R470" s="158"/>
      <c r="S470" s="98"/>
      <c r="T470" s="128"/>
    </row>
    <row r="471" spans="1:20" s="271" customFormat="1" ht="12.75" outlineLevel="2">
      <c r="A471" s="297"/>
      <c r="B471" s="40"/>
      <c r="C471" s="442"/>
      <c r="D471" s="442"/>
      <c r="E471" s="228" t="s">
        <v>176</v>
      </c>
      <c r="F471" s="128"/>
      <c r="G471" s="128"/>
      <c r="H471" s="26"/>
      <c r="I471" s="90"/>
      <c r="J471" s="72"/>
      <c r="K471" s="128"/>
      <c r="L471" s="98"/>
      <c r="M471" s="26"/>
      <c r="N471" s="14"/>
      <c r="O471" s="98"/>
      <c r="P471" s="158">
        <f>$D473</f>
        <v>0</v>
      </c>
      <c r="Q471" s="322">
        <f>$D473</f>
        <v>0</v>
      </c>
      <c r="R471" s="158"/>
      <c r="S471" s="98"/>
      <c r="T471" s="128"/>
    </row>
    <row r="472" spans="1:20" s="275" customFormat="1" ht="12.75" outlineLevel="3">
      <c r="A472" s="302"/>
      <c r="B472" s="32"/>
      <c r="C472" s="443" t="s">
        <v>129</v>
      </c>
      <c r="D472" s="443" t="s">
        <v>195</v>
      </c>
      <c r="E472" s="233" t="s">
        <v>150</v>
      </c>
      <c r="F472" s="188" t="s">
        <v>199</v>
      </c>
      <c r="G472" s="188" t="s">
        <v>200</v>
      </c>
      <c r="H472" s="185" t="s">
        <v>33</v>
      </c>
      <c r="I472" s="186"/>
      <c r="J472" s="194"/>
      <c r="K472" s="189"/>
      <c r="L472" s="192" t="s">
        <v>196</v>
      </c>
      <c r="M472" s="185"/>
      <c r="N472" s="190"/>
      <c r="O472" s="177"/>
      <c r="P472" s="189" t="s">
        <v>115</v>
      </c>
      <c r="Q472" s="186" t="s">
        <v>116</v>
      </c>
      <c r="R472" s="189"/>
      <c r="S472" s="355"/>
      <c r="T472" s="341"/>
    </row>
    <row r="473" spans="1:20" s="270" customFormat="1" ht="12.75" outlineLevel="3">
      <c r="A473" s="299"/>
      <c r="B473" s="41"/>
      <c r="C473" s="444">
        <f>SUM(C474:C478)</f>
        <v>0</v>
      </c>
      <c r="D473" s="444">
        <f>SUM(D474:D478)</f>
        <v>0</v>
      </c>
      <c r="E473" s="233" t="s">
        <v>151</v>
      </c>
      <c r="F473" s="130">
        <f>SUM(F474:F478)</f>
        <v>0</v>
      </c>
      <c r="G473" s="130">
        <f>SUM(G474:G478)</f>
        <v>0</v>
      </c>
      <c r="H473" s="18" t="s">
        <v>33</v>
      </c>
      <c r="I473" s="91"/>
      <c r="J473" s="80"/>
      <c r="K473" s="130"/>
      <c r="L473" s="100">
        <f>SUM(L474:L478)</f>
        <v>0</v>
      </c>
      <c r="M473" s="18"/>
      <c r="N473" s="8"/>
      <c r="O473" s="100"/>
      <c r="P473" s="130">
        <f>SUM(P474:P478)</f>
        <v>0</v>
      </c>
      <c r="Q473" s="91">
        <f>SUM(Q474:Q478)</f>
        <v>0</v>
      </c>
      <c r="R473" s="130"/>
      <c r="S473" s="356"/>
      <c r="T473" s="342"/>
    </row>
    <row r="474" spans="1:20" s="273" customFormat="1" ht="12.75" outlineLevel="2">
      <c r="A474" s="303"/>
      <c r="B474" s="44"/>
      <c r="C474" s="445"/>
      <c r="D474" s="445"/>
      <c r="E474" s="223"/>
      <c r="F474" s="124"/>
      <c r="G474" s="124"/>
      <c r="H474" s="45"/>
      <c r="I474" s="45"/>
      <c r="J474" s="109"/>
      <c r="K474" s="135"/>
      <c r="L474" s="93"/>
      <c r="M474" s="59"/>
      <c r="N474" s="46"/>
      <c r="O474" s="93"/>
      <c r="P474" s="124"/>
      <c r="Q474" s="326"/>
      <c r="R474" s="124"/>
      <c r="S474" s="357"/>
      <c r="T474" s="332"/>
    </row>
    <row r="475" spans="1:20" ht="12.75" outlineLevel="1">
      <c r="A475" s="458"/>
      <c r="B475" s="2" t="s">
        <v>32</v>
      </c>
      <c r="C475" s="439">
        <v>0</v>
      </c>
      <c r="D475" s="439">
        <v>0</v>
      </c>
      <c r="E475" s="222" t="s">
        <v>33</v>
      </c>
      <c r="F475" s="393">
        <v>0</v>
      </c>
      <c r="G475" s="393">
        <v>0</v>
      </c>
      <c r="H475" s="467"/>
      <c r="I475" s="467"/>
      <c r="J475" s="467"/>
      <c r="K475" s="467"/>
      <c r="L475" s="410">
        <v>0</v>
      </c>
      <c r="M475" s="167"/>
      <c r="N475" s="168"/>
      <c r="O475" s="169"/>
      <c r="P475" s="447">
        <v>0</v>
      </c>
      <c r="Q475" s="410">
        <v>0</v>
      </c>
      <c r="R475" s="430"/>
      <c r="S475" s="449"/>
      <c r="T475" s="450"/>
    </row>
    <row r="476" spans="1:20" ht="12.75" outlineLevel="1">
      <c r="A476" s="458"/>
      <c r="B476" s="2" t="s">
        <v>32</v>
      </c>
      <c r="C476" s="439">
        <v>0</v>
      </c>
      <c r="D476" s="439">
        <v>0</v>
      </c>
      <c r="E476" s="222" t="s">
        <v>33</v>
      </c>
      <c r="F476" s="393">
        <v>0</v>
      </c>
      <c r="G476" s="393">
        <v>0</v>
      </c>
      <c r="H476" s="467"/>
      <c r="I476" s="467"/>
      <c r="J476" s="467"/>
      <c r="K476" s="467"/>
      <c r="L476" s="410">
        <v>0</v>
      </c>
      <c r="M476" s="170"/>
      <c r="N476" s="112"/>
      <c r="O476" s="153"/>
      <c r="P476" s="447">
        <v>0</v>
      </c>
      <c r="Q476" s="410">
        <v>0</v>
      </c>
      <c r="R476" s="430"/>
      <c r="S476" s="449"/>
      <c r="T476" s="450"/>
    </row>
    <row r="477" spans="1:20" ht="12.75" outlineLevel="1">
      <c r="A477" s="458"/>
      <c r="B477" s="2" t="s">
        <v>32</v>
      </c>
      <c r="C477" s="439">
        <v>0</v>
      </c>
      <c r="D477" s="439">
        <v>0</v>
      </c>
      <c r="E477" s="222" t="s">
        <v>33</v>
      </c>
      <c r="F477" s="393">
        <v>0</v>
      </c>
      <c r="G477" s="393">
        <v>0</v>
      </c>
      <c r="H477" s="467"/>
      <c r="I477" s="467"/>
      <c r="J477" s="467"/>
      <c r="K477" s="467"/>
      <c r="L477" s="410">
        <v>0</v>
      </c>
      <c r="M477" s="171"/>
      <c r="N477" s="113"/>
      <c r="O477" s="152"/>
      <c r="P477" s="447">
        <v>0</v>
      </c>
      <c r="Q477" s="410">
        <v>0</v>
      </c>
      <c r="R477" s="430"/>
      <c r="S477" s="449"/>
      <c r="T477" s="450"/>
    </row>
    <row r="478" spans="1:20" s="270" customFormat="1" ht="12.75" outlineLevel="1">
      <c r="A478" s="293"/>
      <c r="B478" s="4"/>
      <c r="C478" s="440"/>
      <c r="D478" s="440"/>
      <c r="E478" s="226"/>
      <c r="F478" s="132"/>
      <c r="G478" s="132"/>
      <c r="H478" s="5"/>
      <c r="I478" s="5"/>
      <c r="J478" s="106"/>
      <c r="K478" s="132"/>
      <c r="L478" s="102"/>
      <c r="M478" s="64"/>
      <c r="N478" s="9"/>
      <c r="O478" s="102"/>
      <c r="P478" s="132"/>
      <c r="Q478" s="320"/>
      <c r="R478" s="132"/>
      <c r="S478" s="353"/>
      <c r="T478" s="330"/>
    </row>
    <row r="479" spans="1:20" s="268" customFormat="1" ht="12.75" outlineLevel="2">
      <c r="A479" s="291"/>
      <c r="B479" s="30" t="s">
        <v>45</v>
      </c>
      <c r="C479" s="441"/>
      <c r="D479" s="441"/>
      <c r="E479" s="232" t="s">
        <v>153</v>
      </c>
      <c r="F479" s="125"/>
      <c r="G479" s="125"/>
      <c r="H479" s="29" t="s">
        <v>33</v>
      </c>
      <c r="I479" s="88"/>
      <c r="J479" s="68"/>
      <c r="K479" s="125"/>
      <c r="L479" s="94"/>
      <c r="M479" s="29"/>
      <c r="N479" s="27"/>
      <c r="O479" s="94"/>
      <c r="P479" s="125" t="s">
        <v>117</v>
      </c>
      <c r="Q479" s="88" t="s">
        <v>118</v>
      </c>
      <c r="R479" s="125"/>
      <c r="S479" s="354"/>
      <c r="T479" s="331"/>
    </row>
    <row r="480" spans="1:20" s="271" customFormat="1" ht="12.75" outlineLevel="2">
      <c r="A480" s="297"/>
      <c r="B480" s="40"/>
      <c r="C480" s="442"/>
      <c r="D480" s="442"/>
      <c r="E480" s="228" t="s">
        <v>154</v>
      </c>
      <c r="F480" s="128"/>
      <c r="G480" s="128"/>
      <c r="H480" s="26" t="s">
        <v>33</v>
      </c>
      <c r="I480" s="90"/>
      <c r="J480" s="72"/>
      <c r="K480" s="128"/>
      <c r="L480" s="98"/>
      <c r="M480" s="26"/>
      <c r="N480" s="14"/>
      <c r="O480" s="98"/>
      <c r="P480" s="158">
        <f>IF($D484&gt;0,P484/$D484,0)</f>
        <v>0</v>
      </c>
      <c r="Q480" s="327">
        <f>IF($D484&gt;0,Q484/$D484,0)</f>
        <v>0</v>
      </c>
      <c r="R480" s="126"/>
      <c r="S480" s="98"/>
      <c r="T480" s="128"/>
    </row>
    <row r="481" spans="1:20" s="271" customFormat="1" ht="12.75" outlineLevel="2">
      <c r="A481" s="297"/>
      <c r="B481" s="40"/>
      <c r="C481" s="442"/>
      <c r="D481" s="442"/>
      <c r="E481" s="228" t="s">
        <v>175</v>
      </c>
      <c r="F481" s="128"/>
      <c r="G481" s="128"/>
      <c r="H481" s="26"/>
      <c r="I481" s="90"/>
      <c r="J481" s="72"/>
      <c r="K481" s="128"/>
      <c r="L481" s="98"/>
      <c r="M481" s="26"/>
      <c r="N481" s="14"/>
      <c r="O481" s="98"/>
      <c r="P481" s="158">
        <f>P484</f>
        <v>0</v>
      </c>
      <c r="Q481" s="322">
        <f>Q484</f>
        <v>0</v>
      </c>
      <c r="R481" s="158"/>
      <c r="S481" s="98"/>
      <c r="T481" s="128"/>
    </row>
    <row r="482" spans="1:20" s="271" customFormat="1" ht="12.75" outlineLevel="2">
      <c r="A482" s="297"/>
      <c r="B482" s="40"/>
      <c r="C482" s="442"/>
      <c r="D482" s="442"/>
      <c r="E482" s="228" t="s">
        <v>176</v>
      </c>
      <c r="F482" s="128"/>
      <c r="G482" s="128"/>
      <c r="H482" s="26"/>
      <c r="I482" s="90"/>
      <c r="J482" s="72"/>
      <c r="K482" s="128"/>
      <c r="L482" s="98"/>
      <c r="M482" s="26"/>
      <c r="N482" s="14"/>
      <c r="O482" s="98"/>
      <c r="P482" s="158">
        <f>$D484</f>
        <v>0</v>
      </c>
      <c r="Q482" s="322">
        <f>$D484</f>
        <v>0</v>
      </c>
      <c r="R482" s="158"/>
      <c r="S482" s="98"/>
      <c r="T482" s="128"/>
    </row>
    <row r="483" spans="1:20" s="275" customFormat="1" ht="12.75" outlineLevel="3">
      <c r="A483" s="302"/>
      <c r="B483" s="32"/>
      <c r="C483" s="443" t="s">
        <v>129</v>
      </c>
      <c r="D483" s="443" t="s">
        <v>130</v>
      </c>
      <c r="E483" s="233" t="s">
        <v>150</v>
      </c>
      <c r="F483" s="188" t="s">
        <v>148</v>
      </c>
      <c r="G483" s="188" t="s">
        <v>149</v>
      </c>
      <c r="H483" s="185" t="s">
        <v>33</v>
      </c>
      <c r="I483" s="186"/>
      <c r="J483" s="194"/>
      <c r="K483" s="189"/>
      <c r="L483" s="192" t="s">
        <v>141</v>
      </c>
      <c r="M483" s="185"/>
      <c r="N483" s="190"/>
      <c r="O483" s="177"/>
      <c r="P483" s="189" t="s">
        <v>119</v>
      </c>
      <c r="Q483" s="186" t="s">
        <v>120</v>
      </c>
      <c r="R483" s="189"/>
      <c r="S483" s="355"/>
      <c r="T483" s="341"/>
    </row>
    <row r="484" spans="1:20" s="270" customFormat="1" ht="12.75" outlineLevel="3">
      <c r="A484" s="299"/>
      <c r="B484" s="41"/>
      <c r="C484" s="444">
        <f>SUM(C485:C489)</f>
        <v>0</v>
      </c>
      <c r="D484" s="444">
        <f>SUM(D485:D489)</f>
        <v>0</v>
      </c>
      <c r="E484" s="233" t="s">
        <v>151</v>
      </c>
      <c r="F484" s="130">
        <f>SUM(F485:F489)</f>
        <v>0</v>
      </c>
      <c r="G484" s="130">
        <f>SUM(G485:G489)</f>
        <v>0</v>
      </c>
      <c r="H484" s="18" t="s">
        <v>33</v>
      </c>
      <c r="I484" s="91"/>
      <c r="J484" s="80"/>
      <c r="K484" s="130"/>
      <c r="L484" s="100">
        <f>SUM(L485:L489)</f>
        <v>0</v>
      </c>
      <c r="M484" s="18"/>
      <c r="N484" s="8"/>
      <c r="O484" s="100"/>
      <c r="P484" s="130">
        <f>SUM(P485:P489)</f>
        <v>0</v>
      </c>
      <c r="Q484" s="91">
        <f>SUM(Q485:Q489)</f>
        <v>0</v>
      </c>
      <c r="R484" s="130"/>
      <c r="S484" s="356"/>
      <c r="T484" s="342"/>
    </row>
    <row r="485" spans="1:20" s="273" customFormat="1" ht="6.75" customHeight="1" outlineLevel="2">
      <c r="A485" s="303"/>
      <c r="B485" s="44"/>
      <c r="C485" s="445"/>
      <c r="D485" s="445"/>
      <c r="E485" s="223"/>
      <c r="F485" s="124"/>
      <c r="G485" s="124"/>
      <c r="H485" s="45"/>
      <c r="I485" s="45"/>
      <c r="J485" s="109"/>
      <c r="K485" s="135"/>
      <c r="L485" s="93"/>
      <c r="M485" s="59"/>
      <c r="N485" s="46"/>
      <c r="O485" s="93"/>
      <c r="P485" s="124"/>
      <c r="Q485" s="326"/>
      <c r="R485" s="124"/>
      <c r="S485" s="357"/>
      <c r="T485" s="332"/>
    </row>
    <row r="486" spans="1:20" ht="12.75" outlineLevel="1">
      <c r="A486" s="458"/>
      <c r="B486" s="2" t="s">
        <v>170</v>
      </c>
      <c r="C486" s="439">
        <v>0</v>
      </c>
      <c r="D486" s="439">
        <v>0</v>
      </c>
      <c r="E486" s="222" t="s">
        <v>33</v>
      </c>
      <c r="F486" s="393">
        <v>0</v>
      </c>
      <c r="G486" s="393">
        <v>0</v>
      </c>
      <c r="H486" s="467"/>
      <c r="I486" s="467"/>
      <c r="J486" s="467"/>
      <c r="K486" s="467"/>
      <c r="L486" s="410">
        <v>0</v>
      </c>
      <c r="M486" s="167"/>
      <c r="N486" s="168"/>
      <c r="O486" s="169"/>
      <c r="P486" s="447">
        <v>0</v>
      </c>
      <c r="Q486" s="410">
        <v>0</v>
      </c>
      <c r="R486" s="430"/>
      <c r="S486" s="449"/>
      <c r="T486" s="450"/>
    </row>
    <row r="487" spans="1:22" ht="12.75" outlineLevel="1">
      <c r="A487" s="458"/>
      <c r="B487" s="2" t="s">
        <v>170</v>
      </c>
      <c r="C487" s="439">
        <v>0</v>
      </c>
      <c r="D487" s="439">
        <v>0</v>
      </c>
      <c r="E487" s="222" t="s">
        <v>33</v>
      </c>
      <c r="F487" s="393">
        <v>0</v>
      </c>
      <c r="G487" s="393">
        <v>0</v>
      </c>
      <c r="H487" s="467"/>
      <c r="I487" s="467"/>
      <c r="J487" s="467"/>
      <c r="K487" s="467"/>
      <c r="L487" s="410">
        <v>0</v>
      </c>
      <c r="M487" s="170"/>
      <c r="N487" s="112"/>
      <c r="O487" s="153"/>
      <c r="P487" s="447">
        <v>0</v>
      </c>
      <c r="Q487" s="410">
        <v>0</v>
      </c>
      <c r="R487" s="430"/>
      <c r="S487" s="449"/>
      <c r="T487" s="450"/>
      <c r="V487" s="275"/>
    </row>
    <row r="488" spans="1:22" ht="12.75" outlineLevel="1">
      <c r="A488" s="458"/>
      <c r="B488" s="2" t="s">
        <v>170</v>
      </c>
      <c r="C488" s="439">
        <v>0</v>
      </c>
      <c r="D488" s="439">
        <v>0</v>
      </c>
      <c r="E488" s="222" t="s">
        <v>33</v>
      </c>
      <c r="F488" s="393">
        <v>0</v>
      </c>
      <c r="G488" s="393">
        <v>0</v>
      </c>
      <c r="H488" s="467"/>
      <c r="I488" s="467"/>
      <c r="J488" s="467"/>
      <c r="K488" s="467"/>
      <c r="L488" s="410">
        <v>0</v>
      </c>
      <c r="M488" s="171"/>
      <c r="N488" s="113"/>
      <c r="O488" s="152"/>
      <c r="P488" s="447">
        <v>0</v>
      </c>
      <c r="Q488" s="410">
        <v>0</v>
      </c>
      <c r="R488" s="430"/>
      <c r="S488" s="449"/>
      <c r="T488" s="450"/>
      <c r="V488" s="275"/>
    </row>
    <row r="489" spans="1:22" s="270" customFormat="1" ht="5.25" customHeight="1" outlineLevel="1">
      <c r="A489" s="293"/>
      <c r="B489" s="4"/>
      <c r="C489" s="466"/>
      <c r="D489" s="440"/>
      <c r="E489" s="226"/>
      <c r="F489" s="132"/>
      <c r="G489" s="132"/>
      <c r="H489" s="5"/>
      <c r="I489" s="5"/>
      <c r="J489" s="106"/>
      <c r="K489" s="132"/>
      <c r="L489" s="102"/>
      <c r="M489" s="64"/>
      <c r="N489" s="9"/>
      <c r="O489" s="102"/>
      <c r="P489" s="132"/>
      <c r="Q489" s="320"/>
      <c r="R489" s="132"/>
      <c r="S489" s="353"/>
      <c r="T489" s="330"/>
      <c r="V489" s="275"/>
    </row>
    <row r="490" spans="1:22" s="268" customFormat="1" ht="12.75" outlineLevel="2">
      <c r="A490" s="291"/>
      <c r="B490" s="30" t="s">
        <v>169</v>
      </c>
      <c r="C490" s="462"/>
      <c r="D490" s="441"/>
      <c r="E490" s="224"/>
      <c r="F490" s="125"/>
      <c r="G490" s="125"/>
      <c r="H490" s="29" t="s">
        <v>33</v>
      </c>
      <c r="I490" s="88"/>
      <c r="J490" s="68"/>
      <c r="K490" s="125"/>
      <c r="L490" s="94"/>
      <c r="M490" s="29"/>
      <c r="N490" s="27"/>
      <c r="O490" s="94"/>
      <c r="P490" s="125"/>
      <c r="Q490" s="88"/>
      <c r="R490" s="125"/>
      <c r="S490" s="354"/>
      <c r="T490" s="331"/>
      <c r="V490" s="275"/>
    </row>
    <row r="491" spans="1:20" s="275" customFormat="1" ht="12.75" outlineLevel="2">
      <c r="A491" s="302"/>
      <c r="B491" s="32"/>
      <c r="C491" s="463" t="s">
        <v>192</v>
      </c>
      <c r="D491" s="443"/>
      <c r="E491" s="230" t="s">
        <v>150</v>
      </c>
      <c r="F491" s="188" t="s">
        <v>171</v>
      </c>
      <c r="G491" s="188" t="s">
        <v>172</v>
      </c>
      <c r="H491" s="185" t="s">
        <v>33</v>
      </c>
      <c r="I491" s="186"/>
      <c r="J491" s="194"/>
      <c r="K491" s="189"/>
      <c r="L491" s="192" t="s">
        <v>173</v>
      </c>
      <c r="M491" s="185"/>
      <c r="N491" s="190"/>
      <c r="O491" s="177"/>
      <c r="P491" s="189"/>
      <c r="Q491" s="186"/>
      <c r="R491" s="189"/>
      <c r="S491" s="355"/>
      <c r="T491" s="341"/>
    </row>
    <row r="492" spans="1:22" s="270" customFormat="1" ht="12.75" outlineLevel="2">
      <c r="A492" s="299"/>
      <c r="B492" s="41"/>
      <c r="C492" s="464">
        <f>SUM(C493:C497)</f>
        <v>0</v>
      </c>
      <c r="D492" s="444"/>
      <c r="E492" s="230" t="s">
        <v>151</v>
      </c>
      <c r="F492" s="100">
        <f>SUM(F493:F497)</f>
        <v>0</v>
      </c>
      <c r="G492" s="100">
        <f>SUM(G493:G497)</f>
        <v>0</v>
      </c>
      <c r="H492" s="18" t="s">
        <v>33</v>
      </c>
      <c r="I492" s="91"/>
      <c r="J492" s="80"/>
      <c r="K492" s="130"/>
      <c r="L492" s="100">
        <f>SUM(L493:L497)</f>
        <v>0</v>
      </c>
      <c r="M492" s="18"/>
      <c r="N492" s="8"/>
      <c r="O492" s="100"/>
      <c r="P492" s="130"/>
      <c r="Q492" s="91"/>
      <c r="R492" s="130"/>
      <c r="S492" s="356"/>
      <c r="T492" s="342"/>
      <c r="V492" s="275"/>
    </row>
    <row r="493" spans="1:22" s="267" customFormat="1" ht="6.75" customHeight="1" outlineLevel="2">
      <c r="A493" s="290"/>
      <c r="B493" s="196"/>
      <c r="C493" s="465"/>
      <c r="D493" s="446"/>
      <c r="E493" s="223"/>
      <c r="F493" s="198"/>
      <c r="G493" s="198"/>
      <c r="H493" s="238"/>
      <c r="I493" s="238"/>
      <c r="J493" s="239"/>
      <c r="K493" s="240"/>
      <c r="L493" s="201"/>
      <c r="M493" s="202"/>
      <c r="N493" s="203"/>
      <c r="O493" s="201"/>
      <c r="P493" s="198"/>
      <c r="Q493" s="328"/>
      <c r="R493" s="198"/>
      <c r="S493" s="359"/>
      <c r="T493" s="334"/>
      <c r="V493" s="275"/>
    </row>
    <row r="494" spans="1:22" s="278" customFormat="1" ht="12.75" outlineLevel="1">
      <c r="A494" s="457"/>
      <c r="B494" s="241" t="s">
        <v>201</v>
      </c>
      <c r="C494" s="439">
        <v>0</v>
      </c>
      <c r="D494" s="459"/>
      <c r="E494" s="231" t="s">
        <v>33</v>
      </c>
      <c r="F494" s="393">
        <v>0</v>
      </c>
      <c r="G494" s="393">
        <v>0</v>
      </c>
      <c r="H494" s="467"/>
      <c r="I494" s="467"/>
      <c r="J494" s="467"/>
      <c r="K494" s="467"/>
      <c r="L494" s="410">
        <v>0</v>
      </c>
      <c r="M494" s="242"/>
      <c r="N494" s="243"/>
      <c r="O494" s="156"/>
      <c r="P494" s="244"/>
      <c r="Q494" s="339"/>
      <c r="R494" s="451"/>
      <c r="S494" s="349"/>
      <c r="T494" s="448"/>
      <c r="V494" s="276"/>
    </row>
    <row r="495" spans="1:22" ht="12.75" outlineLevel="1">
      <c r="A495" s="458"/>
      <c r="B495" s="241" t="s">
        <v>201</v>
      </c>
      <c r="C495" s="439">
        <v>0</v>
      </c>
      <c r="D495" s="460"/>
      <c r="E495" s="222" t="s">
        <v>33</v>
      </c>
      <c r="F495" s="393">
        <v>0</v>
      </c>
      <c r="G495" s="393">
        <v>0</v>
      </c>
      <c r="H495" s="467"/>
      <c r="I495" s="467"/>
      <c r="J495" s="467"/>
      <c r="K495" s="467"/>
      <c r="L495" s="410">
        <v>0</v>
      </c>
      <c r="M495" s="170"/>
      <c r="N495" s="112"/>
      <c r="O495" s="153"/>
      <c r="P495" s="155"/>
      <c r="Q495" s="112"/>
      <c r="R495" s="452"/>
      <c r="S495" s="350"/>
      <c r="T495" s="450"/>
      <c r="V495" s="275"/>
    </row>
    <row r="496" spans="1:22" ht="12.75" outlineLevel="1">
      <c r="A496" s="458"/>
      <c r="B496" s="241" t="s">
        <v>201</v>
      </c>
      <c r="C496" s="439">
        <v>0</v>
      </c>
      <c r="D496" s="461"/>
      <c r="E496" s="222" t="s">
        <v>33</v>
      </c>
      <c r="F496" s="393">
        <v>0</v>
      </c>
      <c r="G496" s="393">
        <v>0</v>
      </c>
      <c r="H496" s="467"/>
      <c r="I496" s="467"/>
      <c r="J496" s="467"/>
      <c r="K496" s="467"/>
      <c r="L496" s="410">
        <v>0</v>
      </c>
      <c r="M496" s="171"/>
      <c r="N496" s="113"/>
      <c r="O496" s="152"/>
      <c r="P496" s="155"/>
      <c r="Q496" s="112"/>
      <c r="R496" s="452"/>
      <c r="S496" s="350"/>
      <c r="T496" s="450"/>
      <c r="V496" s="275"/>
    </row>
    <row r="497" spans="1:22" s="277" customFormat="1" ht="9.75" customHeight="1" thickBot="1">
      <c r="A497" s="306"/>
      <c r="B497" s="307"/>
      <c r="C497" s="307"/>
      <c r="D497" s="308"/>
      <c r="E497" s="309"/>
      <c r="F497" s="310"/>
      <c r="G497" s="310"/>
      <c r="H497" s="311"/>
      <c r="I497" s="311"/>
      <c r="J497" s="312"/>
      <c r="K497" s="310"/>
      <c r="L497" s="313"/>
      <c r="M497" s="314"/>
      <c r="N497" s="315"/>
      <c r="O497" s="313"/>
      <c r="P497" s="310"/>
      <c r="Q497" s="340"/>
      <c r="R497" s="346"/>
      <c r="S497" s="360"/>
      <c r="T497" s="335"/>
      <c r="V497" s="343"/>
    </row>
    <row r="498" spans="1:22" s="259" customFormat="1" ht="12.75">
      <c r="A498" s="23"/>
      <c r="B498" s="23"/>
      <c r="C498" s="23"/>
      <c r="D498" s="23"/>
      <c r="E498" s="258"/>
      <c r="V498" s="343"/>
    </row>
    <row r="499" spans="1:21" ht="12.75">
      <c r="A499"/>
      <c r="B499" s="42"/>
      <c r="C499"/>
      <c r="D499"/>
      <c r="U499" s="275"/>
    </row>
    <row r="500" ht="13.5" thickBot="1">
      <c r="U500" s="275"/>
    </row>
    <row r="501" spans="1:21" ht="12.75">
      <c r="A501" s="378" t="s">
        <v>248</v>
      </c>
      <c r="B501" s="376" t="s">
        <v>205</v>
      </c>
      <c r="C501" s="362"/>
      <c r="D501" s="362"/>
      <c r="E501" s="363"/>
      <c r="F501" s="260"/>
      <c r="U501" s="275"/>
    </row>
    <row r="502" spans="1:21" ht="12.75">
      <c r="A502" s="379"/>
      <c r="B502" s="367"/>
      <c r="C502" s="361"/>
      <c r="D502" s="361"/>
      <c r="E502" s="364"/>
      <c r="F502" s="260"/>
      <c r="U502" s="275"/>
    </row>
    <row r="503" spans="1:21" ht="12.75">
      <c r="A503" s="379">
        <v>0</v>
      </c>
      <c r="B503" s="373" t="s">
        <v>249</v>
      </c>
      <c r="C503" s="361"/>
      <c r="D503" s="361"/>
      <c r="E503" s="364"/>
      <c r="F503" s="260"/>
      <c r="U503" s="275"/>
    </row>
    <row r="504" spans="1:21" ht="12.75">
      <c r="A504" s="379"/>
      <c r="B504" s="367"/>
      <c r="C504" s="361"/>
      <c r="D504" s="361"/>
      <c r="E504" s="364"/>
      <c r="F504" s="260"/>
      <c r="U504" s="275"/>
    </row>
    <row r="505" spans="1:21" ht="12.75">
      <c r="A505" s="379"/>
      <c r="B505" s="368" t="s">
        <v>219</v>
      </c>
      <c r="C505" s="361"/>
      <c r="D505" s="361"/>
      <c r="E505" s="364"/>
      <c r="F505" s="260"/>
      <c r="U505" s="275"/>
    </row>
    <row r="506" spans="1:21" ht="12.75">
      <c r="A506" s="379" t="s">
        <v>274</v>
      </c>
      <c r="B506" s="369" t="s">
        <v>206</v>
      </c>
      <c r="C506" s="361"/>
      <c r="D506" s="361"/>
      <c r="E506" s="364"/>
      <c r="F506" s="260"/>
      <c r="U506" s="275"/>
    </row>
    <row r="507" spans="1:21" ht="12.75">
      <c r="A507" s="379" t="s">
        <v>275</v>
      </c>
      <c r="B507" s="370" t="s">
        <v>207</v>
      </c>
      <c r="C507" s="361"/>
      <c r="D507" s="361"/>
      <c r="E507" s="364"/>
      <c r="F507" s="260"/>
      <c r="U507" s="275"/>
    </row>
    <row r="508" spans="1:21" ht="12.75">
      <c r="A508" s="379" t="s">
        <v>276</v>
      </c>
      <c r="B508" s="370" t="s">
        <v>208</v>
      </c>
      <c r="C508" s="361"/>
      <c r="D508" s="361"/>
      <c r="E508" s="364"/>
      <c r="F508" s="260"/>
      <c r="U508" s="275"/>
    </row>
    <row r="509" spans="1:21" ht="12.75">
      <c r="A509" s="379" t="s">
        <v>277</v>
      </c>
      <c r="B509" s="370" t="s">
        <v>209</v>
      </c>
      <c r="C509" s="361"/>
      <c r="D509" s="361"/>
      <c r="E509" s="364"/>
      <c r="F509" s="260"/>
      <c r="U509" s="275"/>
    </row>
    <row r="510" spans="1:21" ht="12.75">
      <c r="A510" s="379" t="s">
        <v>278</v>
      </c>
      <c r="B510" s="369" t="s">
        <v>210</v>
      </c>
      <c r="C510" s="361"/>
      <c r="D510" s="361"/>
      <c r="E510" s="364"/>
      <c r="F510" s="260"/>
      <c r="U510" s="275"/>
    </row>
    <row r="511" spans="1:21" ht="12.75">
      <c r="A511" s="379" t="s">
        <v>279</v>
      </c>
      <c r="B511" s="369" t="s">
        <v>211</v>
      </c>
      <c r="C511" s="361"/>
      <c r="D511" s="361"/>
      <c r="E511" s="364"/>
      <c r="F511" s="260"/>
      <c r="U511" s="275"/>
    </row>
    <row r="512" spans="1:21" ht="12.75">
      <c r="A512" s="379" t="s">
        <v>280</v>
      </c>
      <c r="B512" s="371" t="s">
        <v>212</v>
      </c>
      <c r="C512" s="361"/>
      <c r="D512" s="361"/>
      <c r="E512" s="364"/>
      <c r="F512" s="260"/>
      <c r="U512" s="275"/>
    </row>
    <row r="513" spans="1:21" ht="12.75">
      <c r="A513" s="379" t="s">
        <v>281</v>
      </c>
      <c r="B513" s="370" t="s">
        <v>213</v>
      </c>
      <c r="C513" s="361"/>
      <c r="D513" s="361"/>
      <c r="E513" s="364"/>
      <c r="F513" s="260"/>
      <c r="U513" s="275"/>
    </row>
    <row r="514" spans="1:21" ht="12.75">
      <c r="A514" s="379" t="s">
        <v>282</v>
      </c>
      <c r="B514" s="370" t="s">
        <v>214</v>
      </c>
      <c r="C514" s="361"/>
      <c r="D514" s="361"/>
      <c r="E514" s="364"/>
      <c r="F514" s="260"/>
      <c r="U514" s="275"/>
    </row>
    <row r="515" spans="1:21" ht="12.75">
      <c r="A515" s="379"/>
      <c r="B515" s="369"/>
      <c r="C515" s="361"/>
      <c r="D515" s="361"/>
      <c r="E515" s="364"/>
      <c r="F515" s="260"/>
      <c r="U515" s="275"/>
    </row>
    <row r="516" spans="1:21" ht="12.75">
      <c r="A516" s="379"/>
      <c r="B516" s="372" t="s">
        <v>220</v>
      </c>
      <c r="C516" s="361"/>
      <c r="D516" s="361"/>
      <c r="E516" s="364"/>
      <c r="F516" s="260"/>
      <c r="U516" s="275"/>
    </row>
    <row r="517" spans="1:21" ht="12.75">
      <c r="A517" s="379" t="s">
        <v>283</v>
      </c>
      <c r="B517" s="369" t="s">
        <v>215</v>
      </c>
      <c r="C517" s="361"/>
      <c r="D517" s="361"/>
      <c r="E517" s="364"/>
      <c r="F517" s="260"/>
      <c r="U517" s="275"/>
    </row>
    <row r="518" spans="1:21" ht="12.75">
      <c r="A518" s="379" t="s">
        <v>284</v>
      </c>
      <c r="B518" s="369" t="s">
        <v>216</v>
      </c>
      <c r="C518" s="361"/>
      <c r="D518" s="361"/>
      <c r="E518" s="364"/>
      <c r="F518" s="260"/>
      <c r="U518" s="275"/>
    </row>
    <row r="519" spans="1:21" ht="12.75">
      <c r="A519" s="379" t="s">
        <v>285</v>
      </c>
      <c r="B519" s="373" t="s">
        <v>217</v>
      </c>
      <c r="C519" s="361"/>
      <c r="D519" s="361"/>
      <c r="E519" s="364"/>
      <c r="F519" s="260"/>
      <c r="U519" s="275"/>
    </row>
    <row r="520" spans="1:21" ht="12.75">
      <c r="A520" s="379" t="s">
        <v>286</v>
      </c>
      <c r="B520" s="369" t="s">
        <v>218</v>
      </c>
      <c r="C520" s="361"/>
      <c r="D520" s="361"/>
      <c r="E520" s="364"/>
      <c r="F520" s="260"/>
      <c r="U520" s="275"/>
    </row>
    <row r="521" spans="1:6" ht="12.75">
      <c r="A521" s="379"/>
      <c r="B521" s="369"/>
      <c r="C521" s="361"/>
      <c r="D521" s="361"/>
      <c r="E521" s="364"/>
      <c r="F521" s="260"/>
    </row>
    <row r="522" spans="1:6" ht="12.75">
      <c r="A522" s="379"/>
      <c r="B522" s="374" t="s">
        <v>221</v>
      </c>
      <c r="C522" s="361"/>
      <c r="D522" s="361"/>
      <c r="E522" s="364"/>
      <c r="F522" s="260"/>
    </row>
    <row r="523" spans="1:6" ht="12.75">
      <c r="A523" s="379" t="s">
        <v>287</v>
      </c>
      <c r="B523" s="369" t="s">
        <v>222</v>
      </c>
      <c r="C523" s="361"/>
      <c r="D523" s="361"/>
      <c r="E523" s="364"/>
      <c r="F523" s="260"/>
    </row>
    <row r="524" spans="1:6" ht="12.75">
      <c r="A524" s="379" t="s">
        <v>288</v>
      </c>
      <c r="B524" s="375" t="s">
        <v>223</v>
      </c>
      <c r="C524" s="361"/>
      <c r="D524" s="361"/>
      <c r="E524" s="364"/>
      <c r="F524" s="260"/>
    </row>
    <row r="525" spans="1:6" ht="12.75">
      <c r="A525" s="379" t="s">
        <v>289</v>
      </c>
      <c r="B525" s="370" t="s">
        <v>224</v>
      </c>
      <c r="C525" s="361"/>
      <c r="D525" s="361"/>
      <c r="E525" s="364"/>
      <c r="F525" s="260"/>
    </row>
    <row r="526" spans="1:6" ht="12.75">
      <c r="A526" s="379" t="s">
        <v>290</v>
      </c>
      <c r="B526" s="370" t="s">
        <v>225</v>
      </c>
      <c r="C526" s="361"/>
      <c r="D526" s="361"/>
      <c r="E526" s="364"/>
      <c r="F526" s="260"/>
    </row>
    <row r="527" spans="1:6" ht="12.75">
      <c r="A527" s="379" t="s">
        <v>291</v>
      </c>
      <c r="B527" s="370" t="s">
        <v>226</v>
      </c>
      <c r="C527" s="361"/>
      <c r="D527" s="361"/>
      <c r="E527" s="364"/>
      <c r="F527" s="260"/>
    </row>
    <row r="528" spans="1:6" ht="12.75">
      <c r="A528" s="379" t="s">
        <v>292</v>
      </c>
      <c r="B528" s="369" t="s">
        <v>227</v>
      </c>
      <c r="C528" s="361"/>
      <c r="D528" s="361"/>
      <c r="E528" s="364"/>
      <c r="F528" s="260"/>
    </row>
    <row r="529" spans="1:6" ht="12.75">
      <c r="A529" s="379" t="s">
        <v>293</v>
      </c>
      <c r="B529" s="369" t="s">
        <v>228</v>
      </c>
      <c r="C529" s="361"/>
      <c r="D529" s="361"/>
      <c r="E529" s="364"/>
      <c r="F529" s="260"/>
    </row>
    <row r="530" spans="1:6" ht="12.75">
      <c r="A530" s="379" t="s">
        <v>294</v>
      </c>
      <c r="B530" s="369" t="s">
        <v>229</v>
      </c>
      <c r="C530" s="361"/>
      <c r="D530" s="361"/>
      <c r="E530" s="364"/>
      <c r="F530" s="260"/>
    </row>
    <row r="531" spans="1:6" ht="12.75">
      <c r="A531" s="379" t="s">
        <v>295</v>
      </c>
      <c r="B531" s="369" t="s">
        <v>230</v>
      </c>
      <c r="C531" s="361"/>
      <c r="D531" s="361"/>
      <c r="E531" s="364"/>
      <c r="F531" s="260"/>
    </row>
    <row r="532" spans="1:6" ht="12.75">
      <c r="A532" s="379" t="s">
        <v>296</v>
      </c>
      <c r="B532" s="369" t="s">
        <v>231</v>
      </c>
      <c r="C532" s="361"/>
      <c r="D532" s="361"/>
      <c r="E532" s="364"/>
      <c r="F532" s="260"/>
    </row>
    <row r="533" spans="1:6" ht="12.75">
      <c r="A533" s="379" t="s">
        <v>297</v>
      </c>
      <c r="B533" s="369" t="s">
        <v>232</v>
      </c>
      <c r="C533" s="361"/>
      <c r="D533" s="361"/>
      <c r="E533" s="364"/>
      <c r="F533" s="260"/>
    </row>
    <row r="534" spans="1:6" ht="12.75">
      <c r="A534" s="379" t="s">
        <v>298</v>
      </c>
      <c r="B534" s="370" t="s">
        <v>233</v>
      </c>
      <c r="C534" s="361"/>
      <c r="D534" s="361"/>
      <c r="E534" s="364"/>
      <c r="F534" s="260"/>
    </row>
    <row r="535" spans="1:6" ht="12.75">
      <c r="A535" s="379" t="s">
        <v>299</v>
      </c>
      <c r="B535" s="370" t="s">
        <v>234</v>
      </c>
      <c r="C535" s="361"/>
      <c r="D535" s="361"/>
      <c r="E535" s="364"/>
      <c r="F535" s="260"/>
    </row>
    <row r="536" spans="1:6" ht="12.75">
      <c r="A536" s="379" t="s">
        <v>300</v>
      </c>
      <c r="B536" s="370" t="s">
        <v>235</v>
      </c>
      <c r="C536" s="361"/>
      <c r="D536" s="361"/>
      <c r="E536" s="364"/>
      <c r="F536" s="260"/>
    </row>
    <row r="537" spans="1:6" ht="12.75">
      <c r="A537" s="379" t="s">
        <v>301</v>
      </c>
      <c r="B537" s="369" t="s">
        <v>236</v>
      </c>
      <c r="C537" s="361"/>
      <c r="D537" s="361"/>
      <c r="E537" s="364"/>
      <c r="F537" s="260"/>
    </row>
    <row r="538" spans="1:6" ht="12.75">
      <c r="A538" s="379" t="s">
        <v>302</v>
      </c>
      <c r="B538" s="369" t="s">
        <v>237</v>
      </c>
      <c r="C538" s="361"/>
      <c r="D538" s="361"/>
      <c r="E538" s="364"/>
      <c r="F538" s="260"/>
    </row>
    <row r="539" spans="1:6" ht="12.75">
      <c r="A539" s="379" t="s">
        <v>303</v>
      </c>
      <c r="B539" s="369" t="s">
        <v>238</v>
      </c>
      <c r="C539" s="361"/>
      <c r="D539" s="361"/>
      <c r="E539" s="364"/>
      <c r="F539" s="260"/>
    </row>
    <row r="540" spans="1:6" ht="12.75">
      <c r="A540" s="379" t="s">
        <v>304</v>
      </c>
      <c r="B540" s="369" t="s">
        <v>239</v>
      </c>
      <c r="C540" s="361"/>
      <c r="D540" s="361"/>
      <c r="E540" s="364"/>
      <c r="F540" s="260"/>
    </row>
    <row r="541" spans="1:6" ht="12.75">
      <c r="A541" s="379" t="s">
        <v>305</v>
      </c>
      <c r="B541" s="369" t="s">
        <v>240</v>
      </c>
      <c r="C541" s="361"/>
      <c r="D541" s="361"/>
      <c r="E541" s="364"/>
      <c r="F541" s="260"/>
    </row>
    <row r="542" spans="1:6" ht="12.75">
      <c r="A542" s="379" t="s">
        <v>306</v>
      </c>
      <c r="B542" s="369" t="s">
        <v>241</v>
      </c>
      <c r="C542" s="361"/>
      <c r="D542" s="361"/>
      <c r="E542" s="364"/>
      <c r="F542" s="260"/>
    </row>
    <row r="543" spans="1:6" ht="13.5" thickBot="1">
      <c r="A543" s="379" t="s">
        <v>307</v>
      </c>
      <c r="B543" s="377" t="s">
        <v>242</v>
      </c>
      <c r="C543" s="365"/>
      <c r="D543" s="365"/>
      <c r="E543" s="366"/>
      <c r="F543" s="260"/>
    </row>
    <row r="544" spans="1:5" ht="12.75">
      <c r="A544"/>
      <c r="B544"/>
      <c r="C544"/>
      <c r="D544" s="260"/>
      <c r="E544" s="261"/>
    </row>
    <row r="545" spans="1:5" ht="12.75">
      <c r="A545"/>
      <c r="B545"/>
      <c r="C545"/>
      <c r="D545" s="260"/>
      <c r="E545" s="261"/>
    </row>
    <row r="546" spans="1:5" ht="12.75">
      <c r="A546"/>
      <c r="B546"/>
      <c r="C546"/>
      <c r="D546" s="260"/>
      <c r="E546" s="261"/>
    </row>
    <row r="547" spans="1:5" ht="12.75">
      <c r="A547"/>
      <c r="B547"/>
      <c r="C547"/>
      <c r="D547" s="260"/>
      <c r="E547" s="261"/>
    </row>
    <row r="548" spans="1:4" ht="12.75">
      <c r="A548"/>
      <c r="B548" s="275"/>
      <c r="C548"/>
      <c r="D548"/>
    </row>
    <row r="549" spans="1:4" ht="12.75">
      <c r="A549"/>
      <c r="B549" s="42"/>
      <c r="C549"/>
      <c r="D549"/>
    </row>
    <row r="550" spans="1:4" ht="12.75">
      <c r="A550"/>
      <c r="B550" s="42"/>
      <c r="C550"/>
      <c r="D550"/>
    </row>
    <row r="551" spans="1:4" ht="12.75">
      <c r="A551"/>
      <c r="B551" s="42"/>
      <c r="C551"/>
      <c r="D551"/>
    </row>
    <row r="552" spans="1:4" ht="12.75">
      <c r="A552"/>
      <c r="B552" s="42"/>
      <c r="C552"/>
      <c r="D552"/>
    </row>
    <row r="553" spans="1:4" ht="12.75">
      <c r="A553"/>
      <c r="C553"/>
      <c r="D553"/>
    </row>
    <row r="554" spans="1:4" ht="12.75">
      <c r="A554"/>
      <c r="C554"/>
      <c r="D554"/>
    </row>
    <row r="555" spans="1:4" ht="12.75">
      <c r="A555"/>
      <c r="C555"/>
      <c r="D555"/>
    </row>
    <row r="556" spans="1:4" ht="12.75">
      <c r="A556"/>
      <c r="C556"/>
      <c r="D556"/>
    </row>
    <row r="557" spans="1:4" ht="12.75">
      <c r="A557"/>
      <c r="C557"/>
      <c r="D557"/>
    </row>
    <row r="558" spans="1:4" ht="12.75">
      <c r="A558"/>
      <c r="C558"/>
      <c r="D558"/>
    </row>
    <row r="559" spans="1:4" ht="12.75">
      <c r="A559"/>
      <c r="C559"/>
      <c r="D559"/>
    </row>
    <row r="560" spans="1:4" ht="12.75">
      <c r="A560"/>
      <c r="C560"/>
      <c r="D560"/>
    </row>
    <row r="561" spans="1:4" ht="12.75">
      <c r="A561"/>
      <c r="C561"/>
      <c r="D561"/>
    </row>
    <row r="562" spans="1:4" ht="12.75">
      <c r="A562"/>
      <c r="C562"/>
      <c r="D562"/>
    </row>
    <row r="563" spans="1:4" ht="12.75">
      <c r="A563"/>
      <c r="C563"/>
      <c r="D563"/>
    </row>
    <row r="564" spans="1:4" ht="12.75">
      <c r="A564"/>
      <c r="C564"/>
      <c r="D564"/>
    </row>
    <row r="565" spans="1:4" ht="12.75">
      <c r="A565"/>
      <c r="C565"/>
      <c r="D565"/>
    </row>
    <row r="566" spans="1:4" ht="12.75">
      <c r="A566"/>
      <c r="C566"/>
      <c r="D566"/>
    </row>
    <row r="567" spans="1:4" ht="12.75">
      <c r="A567"/>
      <c r="C567"/>
      <c r="D567"/>
    </row>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sheetData>
  <sheetProtection selectLockedCells="1"/>
  <mergeCells count="3">
    <mergeCell ref="R1:R2"/>
    <mergeCell ref="S1:S2"/>
    <mergeCell ref="T1:T2"/>
  </mergeCells>
  <dataValidations count="9">
    <dataValidation type="whole" allowBlank="1" showInputMessage="1" showErrorMessage="1" sqref="C489:C493 D489:D496 F256:I264 C478:D485 K279:N279 P116 K256:N263 N264 K264:L264 C426:D433 P256:Q264 C448:D455 P90:Q90 F362:I363 P279:Q279 C442:D443 C467:D474 F272:I277 F279:I279 P270:Q270 F270:I270 K270:N270 L272:M272 K273:N277 K332:N350 F332:I350 K362:N366 F388:I391 K388:N391 P283:Q367 K286:N303 P272:Q277 C435:D440 F283:I283 P374:Q374 F286:G303 K283:N283 H286:I302 P60:Q60 C457:D462 P122:P179 P377:Q377 P388:Q394">
      <formula1>0</formula1>
      <formula2>1</formula2>
    </dataValidation>
    <dataValidation type="whole" operator="greaterThanOrEqual" allowBlank="1" showInputMessage="1" showErrorMessage="1" sqref="P90:Q90 A367 H60:T60 A364:A365 A91:A94 A180:A184 P116 A280:A282 A223:A224 A342:A354 A356:A358 A253:A263 A265:A278 R63:T90 A213:A219 A288:A331 A1:A60 U60:IV90 A377">
      <formula1>0</formula1>
    </dataValidation>
    <dataValidation type="whole" allowBlank="1" showInputMessage="1" showErrorMessage="1" error="Valid values: 0 or 1" sqref="C475:D477 C486:D488 C494:C496 L486:L488 F486:G488 F475:G477 F494:G496 L494:L496 L475:L477 Q475:Q477 F60:G60 F355:G358 L355:O359 L284:O285 K60:O60">
      <formula1>0</formula1>
      <formula2>1</formula2>
    </dataValidation>
    <dataValidation type="whole" allowBlank="1" showInputMessage="1" showErrorMessage="1" error="Valid values: 0&#10;It can not be filled in because there is no legislation yet" sqref="Q486:Q488">
      <formula1>0</formula1>
      <formula2>0</formula2>
    </dataValidation>
    <dataValidation type="whole" allowBlank="1" showInputMessage="1" showErrorMessage="1" error="It must be a number greater than or equal to 0" sqref="P475:P477 P486:P488">
      <formula1>0</formula1>
      <formula2>9.99999999999999E+34</formula2>
    </dataValidation>
    <dataValidation type="whole" allowBlank="1" showInputMessage="1" showErrorMessage="1" error="Valid values:  0 or 1" sqref="F60">
      <formula1>0</formula1>
      <formula2>1</formula2>
    </dataValidation>
    <dataValidation type="whole" allowBlank="1" showErrorMessage="1" sqref="P265:Q269 P281:Q282 C434:D434 C456:D456">
      <formula1>0</formula1>
      <formula2>1</formula2>
    </dataValidation>
    <dataValidation type="whole" operator="greaterThanOrEqual" allowBlank="1" showInputMessage="1" sqref="A366 A220:A222 A279 A355 A283 A286:A287">
      <formula1>0</formula1>
    </dataValidation>
    <dataValidation type="whole" allowBlank="1" showInputMessage="1" sqref="H303">
      <formula1>0</formula1>
      <formula2>1</formula2>
    </dataValidation>
  </dataValidations>
  <hyperlinks>
    <hyperlink ref="S364" r:id="rId1" display="http://cdr.eionet.europa.eu/bg/eu/floods/envt04taw/BG_BG3000_PFRA_FL_Point_20120731.shp.xml"/>
    <hyperlink ref="S365" r:id="rId2" display="http://cdr.eionet.europa.eu/bg/eu/floods/envt04taw/BG_BG3000_PFRA_FL_Polygon_20120731.shp.xml"/>
    <hyperlink ref="S366" r:id="rId3" display="http://cdr.eionet.europa.eu/bg/eu/floods/envt04taw/BG_BG3000_PFRA_FL_Line_20120731.shp.xml"/>
    <hyperlink ref="S441" r:id="rId4" display="http://Inspire-natura2000.moew.government.bg:6080/arcgis/rest/services/INSPIRE_Download/MapServer/exts/InspireFeatureDownload/service?REQUEST=GetCapabilities&amp;SERVICE=WFS&#10;"/>
    <hyperlink ref="S416" r:id="rId5" display="http://gis.armf.bg:8080/geonetwork/srv/eng/csw?SERVICE=CSW&amp;VERSION=2.0.2&amp;REQUEST=GetCapabilities"/>
    <hyperlink ref="S94" r:id="rId6" display="http://smc.mvr.bg"/>
    <hyperlink ref="S213" r:id="rId7" display="http://smc.mvr.bg"/>
    <hyperlink ref="S224" r:id="rId8" display="http://smc.mvr.bg"/>
    <hyperlink ref="S271" r:id="rId9" display="http://smc.mvr.bg"/>
    <hyperlink ref="S280" r:id="rId10" display="http://smc.mvr.bg"/>
    <hyperlink ref="S369" r:id="rId11" display="http://cdr.eionet.europa.eu/bg/eu/floods/envub_1aq/BG1000_PFRA_FL_Polygon_20120731.shp.xml"/>
    <hyperlink ref="S442" r:id="rId12" display="http://212.72.204.94:8080/geoserver/bgsoil/wms?service=WMS&amp;version=1.1.0&amp;request=GetMap&amp;layers=bgsoil:Soil_Geographic_Regions_of_Bulgaria_%281974%29&amp;styles=&amp;bbox=22.357,41.235,28.604,44.209&amp;width=693&amp;height=330&amp;srs=EPSG:4326&amp;format=application/openlayers"/>
    <hyperlink ref="S443" r:id="rId13" display="http://212.72.204.94:8080/geoserver/bgsoil/wms?service=WMS&amp;version=1.1.0&amp;request=GetMap&amp;layers=bgsoil:Bulgarian_Soil_Map_200000&amp;styles=&amp;bbox=22.356,41.236,28.607,44.212&amp;width=693&amp;height=330&amp;srs=EPSG:4326&amp;format=application/openlayers"/>
    <hyperlink ref="S424" r:id="rId14" display="http://212.72.204.94:8080/geoserver/ows?service=WFS&amp;version=1.0.0&amp;request=GetCapabilities"/>
    <hyperlink ref="S425" r:id="rId15" display="http://212.72.204.94:8080/geonetwork/srv/en/main.home"/>
    <hyperlink ref="S367" r:id="rId16" display="http://cdr.eionet.europa.eu/bg/eu/floods/envulyig/"/>
    <hyperlink ref="S368" r:id="rId17" display="http://cdr.eionet.europa.eu/bg/eu/floods/envub_1aq/BG1000_PFRA_FL_Point_20120731.shp.xml "/>
    <hyperlink ref="S423" r:id="rId18" display="http://Inspire-natura2000.moew.government.bg:8080/geoportal/catalog/search/resource/details.page?uuid=%7BBB2E3803-7658-4B03-AFC4-BB0F72EFFED5%7D&#10;"/>
    <hyperlink ref="S444" r:id="rId19" display="https://gis.bgports.bg/geonetwork/srv/bul/main.home"/>
    <hyperlink ref="S463" r:id="rId20" display="https://gis.bgports.bg/geonetwork/srv/bul/main.home"/>
    <hyperlink ref="S392" r:id="rId21" display="http://natura2000.moew.government.bg"/>
    <hyperlink ref="S254" r:id="rId22" display="http://eea.government.bg/flexviewers/a29f5963-b657-4c30-9170-8b014daf349a_metadata-protected-areas-dataset.xml"/>
    <hyperlink ref="S272" r:id="rId23" display="http://eea.government.bg/flexviewers/c54cf2c4-3cde-4110-86b7-262f3a70afe9_metadata-clc-dataset.xml"/>
    <hyperlink ref="S348" r:id="rId24" display="http://eea.government.bg/flexviewers/22d40509-c7b9-46fb-aca2-45694da4611b_metadata-water-dataset.xml"/>
    <hyperlink ref="S446" r:id="rId25" display="http://212.122.184.17:6080/arcgis/services/Всички_защитени_обекти/MapServer/WMSServer?SERVICE=WMS&amp;VERSION=1.3.0&amp;REQUEST=GetCapabilities"/>
    <hyperlink ref="S447" r:id="rId26" display="http://212.122.184.17:6080/arcgis/services/INSPIRE_Corine_Land_Cover_2012/MapServer/WMSServer?SERVICE=WMS&amp;VERSION=1.3.0&amp;REQUEST=GetCapabilities&#10;&#10;"/>
    <hyperlink ref="S465" r:id="rId27" display="http://212.122.184.17:6080/arcgis/services/Всички_защитени_обекти/MapServer/WMSServer?SERVICE=WMS&amp;VERSION=1.3.0&amp;REQUEST=GetCapabilities"/>
    <hyperlink ref="S361" r:id="rId28" display="http://cdr.eionet.europa.eu/bg/eu/wfd2016/spatial/envwjnoca/"/>
    <hyperlink ref="S374" r:id="rId29" display="http://cdr.eionet.europa.eu/bg/eu/fhrm/envv7brwa/"/>
    <hyperlink ref="S377" r:id="rId30" display="http://cdr.eionet.europa.eu/bg/eu/fhrm/envv7brwa/"/>
    <hyperlink ref="S436" r:id="rId31" display="http://insp-as:6080/arcgis/rest/login?redirect=http%3A//insp-as%3A6080/arcgis/rest/services/GCCA_inspire/MapServer/exts/InspireView/ENG/service%3F"/>
    <hyperlink ref="S440" r:id="rId32" display="http://insp-as:6080/arcgis/rest/login?redirect=http%3A//insp-as%3A6080/arcgis/rest/services/GCCA_inspire/MapServer/exts/InspireView/ENG/service%3F"/>
    <hyperlink ref="S27" r:id="rId33" display="https://kais.cadastre.bg"/>
    <hyperlink ref="S28" r:id="rId34" display="https://kais.cadastre.bg"/>
    <hyperlink ref="S29" r:id="rId35" display="https://kais.cadastre.bg"/>
    <hyperlink ref="S61" r:id="rId36" display="https://kais.cadastre.bg"/>
    <hyperlink ref="S151" r:id="rId37" display="https://kais.cadastre.bg"/>
    <hyperlink ref="S303" r:id="rId38" display="https://kais.cadastre.bg"/>
    <hyperlink ref="S445" r:id="rId39" display="http://212.122.184.17:6080/arcgis/services/aProtectedSite/MapServer/WMSServer?request=GetCapabilities&amp;service=WMS"/>
    <hyperlink ref="S464" r:id="rId40" display="http://212.122.184.17:6080/arcgis/services/aProtectedSite/MapServer/WFSServer?request=GetCapabilities&amp;service=WFS"/>
  </hyperlinks>
  <printOptions/>
  <pageMargins left="0.25" right="0.25" top="0.75" bottom="0.75" header="0.3" footer="0.3"/>
  <pageSetup fitToHeight="0" fitToWidth="1" horizontalDpi="200" verticalDpi="200" orientation="landscape" paperSize="8" scale="48" r:id="rId43"/>
  <legacyDrawing r:id="rId42"/>
</worksheet>
</file>

<file path=xl/worksheets/sheet3.xml><?xml version="1.0" encoding="utf-8"?>
<worksheet xmlns="http://schemas.openxmlformats.org/spreadsheetml/2006/main" xmlns:r="http://schemas.openxmlformats.org/officeDocument/2006/relationships">
  <sheetPr codeName="Hoja5"/>
  <dimension ref="A1:T1"/>
  <sheetViews>
    <sheetView zoomScalePageLayoutView="0" workbookViewId="0" topLeftCell="A1">
      <selection activeCell="A1" sqref="A1:IV1"/>
    </sheetView>
  </sheetViews>
  <sheetFormatPr defaultColWidth="11.421875" defaultRowHeight="12.75" outlineLevelRow="1"/>
  <sheetData>
    <row r="1" spans="1:20" s="275" customFormat="1" ht="12.75" outlineLevel="1">
      <c r="A1" s="455"/>
      <c r="B1" s="50" t="s">
        <v>15</v>
      </c>
      <c r="C1" s="51" t="s">
        <v>159</v>
      </c>
      <c r="D1" s="456"/>
      <c r="E1" s="222" t="s">
        <v>33</v>
      </c>
      <c r="F1" s="395">
        <v>0</v>
      </c>
      <c r="G1" s="395">
        <v>0</v>
      </c>
      <c r="H1" s="394">
        <v>0</v>
      </c>
      <c r="I1" s="394">
        <v>0</v>
      </c>
      <c r="J1" s="77">
        <f>IF(H1&gt;0,I1/H1,0)</f>
        <v>0</v>
      </c>
      <c r="K1" s="412">
        <v>0</v>
      </c>
      <c r="L1" s="410">
        <v>0</v>
      </c>
      <c r="M1" s="411">
        <v>0</v>
      </c>
      <c r="N1" s="411">
        <v>0</v>
      </c>
      <c r="O1" s="179">
        <f>IF(AND(M1=1,N1=1),1,0)</f>
        <v>0</v>
      </c>
      <c r="P1" s="453"/>
      <c r="Q1" s="454"/>
      <c r="R1" s="344"/>
      <c r="S1" s="317"/>
      <c r="T1" s="318"/>
    </row>
  </sheetData>
  <sheetProtection/>
  <dataValidations count="3">
    <dataValidation type="whole" allowBlank="1" showInputMessage="1" showErrorMessage="1" sqref="F1:G1 P1:Q1 K1">
      <formula1>0</formula1>
      <formula2>1</formula2>
    </dataValidation>
    <dataValidation type="whole" operator="greaterThanOrEqual" allowBlank="1" showInputMessage="1" showErrorMessage="1" sqref="H1:I1">
      <formula1>0</formula1>
    </dataValidation>
    <dataValidation type="whole" allowBlank="1" showInputMessage="1" showErrorMessage="1" error="Valid values: 0 or 1" sqref="L1:O1 F1:G1">
      <formula1>0</formula1>
      <formula2>1</formula2>
    </dataValidation>
  </dataValidation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Hoja3">
    <pageSetUpPr fitToPage="1"/>
  </sheetPr>
  <dimension ref="A1:BC65"/>
  <sheetViews>
    <sheetView zoomScalePageLayoutView="0" workbookViewId="0" topLeftCell="A1">
      <pane xSplit="4" ySplit="8" topLeftCell="E21" activePane="bottomRight" state="frozen"/>
      <selection pane="topLeft" activeCell="A1" sqref="A1"/>
      <selection pane="topRight" activeCell="K1" sqref="K1"/>
      <selection pane="bottomLeft" activeCell="A9" sqref="A9"/>
      <selection pane="bottomRight" activeCell="B9" sqref="B9"/>
    </sheetView>
  </sheetViews>
  <sheetFormatPr defaultColWidth="11.421875" defaultRowHeight="12.75" outlineLevelRow="2" outlineLevelCol="1"/>
  <cols>
    <col min="1" max="1" width="5.00390625" style="0" customWidth="1" outlineLevel="1"/>
    <col min="2" max="2" width="10.7109375" style="42" customWidth="1" outlineLevel="1"/>
    <col min="3" max="3" width="22.7109375" style="0" bestFit="1" customWidth="1" outlineLevel="1"/>
    <col min="4" max="4" width="15.00390625" style="222" customWidth="1"/>
    <col min="5" max="6" width="9.00390625" style="138" customWidth="1"/>
    <col min="7" max="7" width="13.7109375" style="87" customWidth="1"/>
    <col min="8" max="8" width="9.140625" style="138" customWidth="1"/>
    <col min="9" max="9" width="9.8515625" style="82" customWidth="1"/>
    <col min="10" max="10" width="9.7109375" style="82" customWidth="1"/>
    <col min="11" max="11" width="9.8515625" style="138" customWidth="1"/>
    <col min="12" max="12" width="10.7109375" style="82" bestFit="1" customWidth="1"/>
  </cols>
  <sheetData>
    <row r="1" spans="1:55" s="19" customFormat="1" ht="15.75">
      <c r="A1" s="175"/>
      <c r="B1" s="175"/>
      <c r="C1" s="219" t="s">
        <v>63</v>
      </c>
      <c r="D1" s="221"/>
      <c r="E1" s="160" t="s">
        <v>10</v>
      </c>
      <c r="F1" s="161"/>
      <c r="G1" s="110" t="s">
        <v>65</v>
      </c>
      <c r="H1" s="92"/>
      <c r="I1" s="159" t="s">
        <v>66</v>
      </c>
      <c r="J1" s="154"/>
      <c r="K1" s="154"/>
      <c r="L1" s="145"/>
      <c r="M1" s="54"/>
      <c r="N1" s="54"/>
      <c r="O1" s="54"/>
      <c r="P1" s="54"/>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5" s="1" customFormat="1" ht="47.25" customHeight="1">
      <c r="A2" s="175" t="s">
        <v>168</v>
      </c>
      <c r="B2" s="176"/>
      <c r="C2" s="220" t="s">
        <v>64</v>
      </c>
      <c r="D2" s="222"/>
      <c r="E2" s="139" t="s">
        <v>9</v>
      </c>
      <c r="F2" s="139" t="s">
        <v>11</v>
      </c>
      <c r="G2" s="66" t="s">
        <v>152</v>
      </c>
      <c r="H2" s="122" t="s">
        <v>11</v>
      </c>
      <c r="I2" s="146" t="s">
        <v>12</v>
      </c>
      <c r="J2" s="146" t="s">
        <v>44</v>
      </c>
      <c r="K2" s="146" t="s">
        <v>13</v>
      </c>
      <c r="L2" s="146" t="s">
        <v>11</v>
      </c>
      <c r="M2" s="23"/>
      <c r="N2" s="23"/>
      <c r="O2" s="23"/>
      <c r="P2" s="23"/>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205" customFormat="1" ht="6.75" customHeight="1" outlineLevel="1">
      <c r="A3" s="196"/>
      <c r="B3" s="196"/>
      <c r="C3" s="197"/>
      <c r="D3" s="223"/>
      <c r="E3" s="198"/>
      <c r="F3" s="198"/>
      <c r="G3" s="200"/>
      <c r="H3" s="198"/>
      <c r="I3" s="201"/>
      <c r="J3" s="204"/>
      <c r="K3" s="198"/>
      <c r="L3" s="201"/>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row>
    <row r="4" spans="3:55" s="28" customFormat="1" ht="12.75" outlineLevel="1">
      <c r="C4" s="115"/>
      <c r="D4" s="224" t="s">
        <v>57</v>
      </c>
      <c r="E4" s="141" t="s">
        <v>34</v>
      </c>
      <c r="F4" s="125" t="s">
        <v>35</v>
      </c>
      <c r="G4" s="68" t="s">
        <v>48</v>
      </c>
      <c r="H4" s="125" t="s">
        <v>49</v>
      </c>
      <c r="I4" s="148" t="s">
        <v>56</v>
      </c>
      <c r="J4" s="94" t="s">
        <v>60</v>
      </c>
      <c r="K4" s="125" t="s">
        <v>47</v>
      </c>
      <c r="L4" s="94" t="s">
        <v>46</v>
      </c>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3:55" s="12" customFormat="1" ht="12.75" outlineLevel="1">
      <c r="C5" s="15"/>
      <c r="D5" s="225" t="s">
        <v>58</v>
      </c>
      <c r="E5" s="126">
        <f>'Data input'!F5</f>
        <v>0.9604221635883905</v>
      </c>
      <c r="F5" s="126">
        <f>'Data input'!G5</f>
        <v>0.8364116094986808</v>
      </c>
      <c r="G5" s="69">
        <f>'Data input'!J5</f>
        <v>0.8280323877066532</v>
      </c>
      <c r="H5" s="126">
        <f>'Data input'!K5</f>
        <v>0.7101449275362319</v>
      </c>
      <c r="I5" s="126">
        <f>'Data input'!L5</f>
        <v>0.6939313984168866</v>
      </c>
      <c r="J5" s="95">
        <f>'Data input'!O5</f>
        <v>0.7275362318840579</v>
      </c>
      <c r="K5" s="158">
        <f>'Data input'!P5</f>
        <v>0</v>
      </c>
      <c r="L5" s="126">
        <f>'Data input'!Q5</f>
        <v>0.08571428571428572</v>
      </c>
      <c r="M5" s="23"/>
      <c r="N5" s="23"/>
      <c r="O5" s="23"/>
      <c r="P5" s="23"/>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89" customFormat="1" ht="12.75" outlineLevel="1">
      <c r="A6" s="12"/>
      <c r="B6" s="12"/>
      <c r="C6" s="15"/>
      <c r="D6" s="228" t="s">
        <v>175</v>
      </c>
      <c r="E6" s="158">
        <f>'Data input'!F6</f>
        <v>364</v>
      </c>
      <c r="F6" s="158">
        <f>'Data input'!G6</f>
        <v>317</v>
      </c>
      <c r="G6" s="245">
        <f>'Data input'!J6</f>
        <v>7183244.490000002</v>
      </c>
      <c r="H6" s="158">
        <f>'Data input'!K6</f>
        <v>245</v>
      </c>
      <c r="I6" s="158">
        <f>'Data input'!L6</f>
        <v>263</v>
      </c>
      <c r="J6" s="245">
        <f>'Data input'!O6</f>
        <v>251</v>
      </c>
      <c r="K6" s="181">
        <f>'Data input'!P6</f>
        <v>0</v>
      </c>
      <c r="L6" s="181">
        <f>'Data input'!Q6</f>
        <v>3</v>
      </c>
      <c r="M6" s="23"/>
      <c r="N6" s="23"/>
      <c r="O6" s="23"/>
      <c r="P6" s="23"/>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89" customFormat="1" ht="12.75" outlineLevel="1">
      <c r="A7" s="12"/>
      <c r="B7" s="12"/>
      <c r="C7" s="15"/>
      <c r="D7" s="228" t="s">
        <v>176</v>
      </c>
      <c r="E7" s="158">
        <f>'Data input'!F7</f>
        <v>379</v>
      </c>
      <c r="F7" s="158">
        <f>'Data input'!G7</f>
        <v>379</v>
      </c>
      <c r="G7" s="245">
        <f>'Data input'!J7</f>
        <v>8675076.72</v>
      </c>
      <c r="H7" s="158">
        <f>'Data input'!K7</f>
        <v>345</v>
      </c>
      <c r="I7" s="158">
        <f>'Data input'!L7</f>
        <v>379</v>
      </c>
      <c r="J7" s="245">
        <f>'Data input'!O7</f>
        <v>345</v>
      </c>
      <c r="K7" s="181">
        <f>'Data input'!P7</f>
        <v>35</v>
      </c>
      <c r="L7" s="181">
        <f>'Data input'!Q7</f>
        <v>35</v>
      </c>
      <c r="M7" s="23"/>
      <c r="N7" s="23"/>
      <c r="O7" s="23"/>
      <c r="P7" s="23"/>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6" customFormat="1" ht="6.75" customHeight="1" outlineLevel="1">
      <c r="A8" s="4"/>
      <c r="B8" s="4"/>
      <c r="C8" s="116"/>
      <c r="D8" s="226"/>
      <c r="E8" s="127"/>
      <c r="F8" s="132"/>
      <c r="G8" s="106"/>
      <c r="H8" s="127"/>
      <c r="I8" s="96"/>
      <c r="J8" s="70"/>
      <c r="K8" s="132"/>
      <c r="L8" s="102"/>
      <c r="M8" s="23"/>
      <c r="N8" s="23"/>
      <c r="O8" s="23"/>
      <c r="P8" s="23"/>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48" customFormat="1" ht="27.75" customHeight="1">
      <c r="A9" s="173" t="s">
        <v>59</v>
      </c>
      <c r="B9" s="174"/>
      <c r="C9" s="174"/>
      <c r="D9" s="182"/>
      <c r="E9" s="182"/>
      <c r="F9" s="47"/>
      <c r="G9" s="71"/>
      <c r="H9" s="71"/>
      <c r="I9" s="71"/>
      <c r="J9" s="71"/>
      <c r="K9" s="71"/>
      <c r="L9" s="71"/>
      <c r="M9" s="23"/>
      <c r="N9" s="23"/>
      <c r="O9" s="23"/>
      <c r="P9" s="23"/>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s="205" customFormat="1" ht="7.5" customHeight="1">
      <c r="A10" s="206"/>
      <c r="B10" s="206"/>
      <c r="C10" s="207"/>
      <c r="D10" s="226"/>
      <c r="E10" s="132"/>
      <c r="F10" s="132"/>
      <c r="G10" s="108"/>
      <c r="H10" s="132"/>
      <c r="I10" s="102"/>
      <c r="J10" s="78"/>
      <c r="K10" s="132"/>
      <c r="L10" s="102"/>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row>
    <row r="11" spans="2:55" s="28" customFormat="1" ht="12.75" outlineLevel="2">
      <c r="B11" s="28" t="s">
        <v>53</v>
      </c>
      <c r="C11" s="115"/>
      <c r="D11" s="224" t="s">
        <v>153</v>
      </c>
      <c r="E11" s="141"/>
      <c r="F11" s="125"/>
      <c r="G11" s="68"/>
      <c r="H11" s="125"/>
      <c r="I11" s="148" t="s">
        <v>93</v>
      </c>
      <c r="J11" s="94"/>
      <c r="K11" s="125" t="s">
        <v>33</v>
      </c>
      <c r="L11" s="94" t="s">
        <v>33</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row>
    <row r="12" spans="2:55" s="14" customFormat="1" ht="12.75" outlineLevel="2">
      <c r="B12" s="24"/>
      <c r="C12" s="25"/>
      <c r="D12" s="228" t="s">
        <v>154</v>
      </c>
      <c r="E12" s="142"/>
      <c r="F12" s="128"/>
      <c r="G12" s="72"/>
      <c r="H12" s="128"/>
      <c r="I12" s="69">
        <f>'Data input'!L13</f>
        <v>0.744927536231884</v>
      </c>
      <c r="J12" s="95"/>
      <c r="K12" s="128"/>
      <c r="L12" s="98"/>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row>
    <row r="13" spans="2:55" s="14" customFormat="1" ht="12.75" outlineLevel="2">
      <c r="B13" s="24"/>
      <c r="C13" s="25"/>
      <c r="D13" s="228" t="s">
        <v>175</v>
      </c>
      <c r="E13" s="142"/>
      <c r="F13" s="128"/>
      <c r="G13" s="72"/>
      <c r="H13" s="128"/>
      <c r="I13" s="246">
        <f>'Data input'!L14</f>
        <v>257</v>
      </c>
      <c r="J13" s="95"/>
      <c r="K13" s="128"/>
      <c r="L13" s="98"/>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row>
    <row r="14" spans="2:55" s="14" customFormat="1" ht="12.75" outlineLevel="2">
      <c r="B14" s="24"/>
      <c r="C14" s="25"/>
      <c r="D14" s="228" t="s">
        <v>176</v>
      </c>
      <c r="E14" s="142"/>
      <c r="F14" s="128"/>
      <c r="G14" s="72"/>
      <c r="H14" s="128"/>
      <c r="I14" s="246">
        <f>'Data input'!L15</f>
        <v>345</v>
      </c>
      <c r="J14" s="95"/>
      <c r="K14" s="128"/>
      <c r="L14" s="98"/>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row>
    <row r="15" spans="1:55" s="218" customFormat="1" ht="9.75" customHeight="1" outlineLevel="1">
      <c r="A15" s="208"/>
      <c r="B15" s="208"/>
      <c r="C15" s="209"/>
      <c r="D15" s="226"/>
      <c r="E15" s="210"/>
      <c r="F15" s="210"/>
      <c r="G15" s="212"/>
      <c r="H15" s="210"/>
      <c r="I15" s="213"/>
      <c r="J15" s="216"/>
      <c r="K15" s="210"/>
      <c r="L15" s="213"/>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row>
    <row r="16" spans="2:55" s="28" customFormat="1" ht="12.75" outlineLevel="2">
      <c r="B16" s="30" t="s">
        <v>50</v>
      </c>
      <c r="C16" s="115"/>
      <c r="D16" s="224" t="s">
        <v>153</v>
      </c>
      <c r="E16" s="125" t="s">
        <v>91</v>
      </c>
      <c r="F16" s="125" t="s">
        <v>92</v>
      </c>
      <c r="G16" s="76" t="s">
        <v>89</v>
      </c>
      <c r="H16" s="125" t="s">
        <v>90</v>
      </c>
      <c r="I16" s="94"/>
      <c r="J16" s="103"/>
      <c r="K16" s="125" t="s">
        <v>33</v>
      </c>
      <c r="L16" s="94" t="s">
        <v>33</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2:55" s="14" customFormat="1" ht="12.75" outlineLevel="2">
      <c r="B17" s="40"/>
      <c r="C17" s="25"/>
      <c r="D17" s="228" t="s">
        <v>154</v>
      </c>
      <c r="E17" s="126">
        <f>'Data input'!F21</f>
        <v>1</v>
      </c>
      <c r="F17" s="126">
        <f>'Data input'!G21</f>
        <v>0.9388646288209607</v>
      </c>
      <c r="G17" s="69">
        <f>'Data input'!J21</f>
        <v>0.9272216639692938</v>
      </c>
      <c r="H17" s="126">
        <f>'Data input'!K21</f>
        <v>0.9039301310043668</v>
      </c>
      <c r="I17" s="150"/>
      <c r="J17" s="98"/>
      <c r="K17" s="128"/>
      <c r="L17" s="98"/>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2:55" s="14" customFormat="1" ht="12.75" outlineLevel="2">
      <c r="B18" s="40"/>
      <c r="C18" s="25"/>
      <c r="D18" s="228" t="s">
        <v>175</v>
      </c>
      <c r="E18" s="158">
        <f>'Data input'!F22</f>
        <v>229</v>
      </c>
      <c r="F18" s="158">
        <f>'Data input'!G22</f>
        <v>215</v>
      </c>
      <c r="G18" s="245">
        <f>'Data input'!J22</f>
        <v>2090526.2400000012</v>
      </c>
      <c r="H18" s="158">
        <f>'Data input'!K22</f>
        <v>207</v>
      </c>
      <c r="I18" s="150"/>
      <c r="J18" s="98"/>
      <c r="K18" s="128"/>
      <c r="L18" s="9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2:55" s="14" customFormat="1" ht="12.75" outlineLevel="2">
      <c r="B19" s="40"/>
      <c r="C19" s="25"/>
      <c r="D19" s="228" t="s">
        <v>176</v>
      </c>
      <c r="E19" s="158">
        <f>'Data input'!F23</f>
        <v>229</v>
      </c>
      <c r="F19" s="158">
        <f>'Data input'!G23</f>
        <v>229</v>
      </c>
      <c r="G19" s="245">
        <f>'Data input'!J23</f>
        <v>2254613.24</v>
      </c>
      <c r="H19" s="158">
        <f>'Data input'!K23</f>
        <v>229</v>
      </c>
      <c r="I19" s="150"/>
      <c r="J19" s="98"/>
      <c r="K19" s="128"/>
      <c r="L19" s="98"/>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218" customFormat="1" ht="5.25" customHeight="1" outlineLevel="1">
      <c r="A20" s="208"/>
      <c r="B20" s="208"/>
      <c r="C20" s="209"/>
      <c r="D20" s="226"/>
      <c r="E20" s="210"/>
      <c r="F20" s="210"/>
      <c r="G20" s="212"/>
      <c r="H20" s="210"/>
      <c r="I20" s="213"/>
      <c r="J20" s="216"/>
      <c r="K20" s="210"/>
      <c r="L20" s="213"/>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row>
    <row r="21" spans="2:55" s="28" customFormat="1" ht="12.75" outlineLevel="2">
      <c r="B21" s="30" t="s">
        <v>51</v>
      </c>
      <c r="C21" s="115"/>
      <c r="D21" s="224" t="s">
        <v>153</v>
      </c>
      <c r="E21" s="125" t="s">
        <v>81</v>
      </c>
      <c r="F21" s="125" t="s">
        <v>82</v>
      </c>
      <c r="G21" s="76" t="s">
        <v>79</v>
      </c>
      <c r="H21" s="133" t="s">
        <v>80</v>
      </c>
      <c r="I21" s="94"/>
      <c r="J21" s="103"/>
      <c r="K21" s="125"/>
      <c r="L21" s="9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row>
    <row r="22" spans="2:55" s="14" customFormat="1" ht="12.75" outlineLevel="2">
      <c r="B22" s="40"/>
      <c r="C22" s="25"/>
      <c r="D22" s="228" t="s">
        <v>154</v>
      </c>
      <c r="E22" s="126">
        <f>'Data input'!F258</f>
        <v>1</v>
      </c>
      <c r="F22" s="126">
        <f>'Data input'!G258</f>
        <v>0.625</v>
      </c>
      <c r="G22" s="69">
        <f>'Data input'!J258</f>
        <v>0.7364254689618405</v>
      </c>
      <c r="H22" s="126">
        <f>'Data input'!K258</f>
        <v>0.3333333333333333</v>
      </c>
      <c r="I22" s="98"/>
      <c r="J22" s="98"/>
      <c r="K22" s="128"/>
      <c r="L22" s="98"/>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row>
    <row r="23" spans="2:55" s="14" customFormat="1" ht="12.75" outlineLevel="2">
      <c r="B23" s="40"/>
      <c r="C23" s="25"/>
      <c r="D23" s="228" t="s">
        <v>175</v>
      </c>
      <c r="E23" s="158">
        <f>'Data input'!F259</f>
        <v>24</v>
      </c>
      <c r="F23" s="158">
        <f>'Data input'!G259</f>
        <v>15</v>
      </c>
      <c r="G23" s="245">
        <f>'Data input'!J259</f>
        <v>1717606.42</v>
      </c>
      <c r="H23" s="158">
        <f>'Data input'!K259</f>
        <v>8</v>
      </c>
      <c r="I23" s="98"/>
      <c r="J23" s="98"/>
      <c r="K23" s="128"/>
      <c r="L23" s="98"/>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row>
    <row r="24" spans="2:55" s="14" customFormat="1" ht="12.75" outlineLevel="2">
      <c r="B24" s="40"/>
      <c r="C24" s="25"/>
      <c r="D24" s="228" t="s">
        <v>176</v>
      </c>
      <c r="E24" s="158">
        <f>'Data input'!F260</f>
        <v>24</v>
      </c>
      <c r="F24" s="158">
        <f>'Data input'!G260</f>
        <v>24</v>
      </c>
      <c r="G24" s="245">
        <f>'Data input'!J260</f>
        <v>2332356.08</v>
      </c>
      <c r="H24" s="158">
        <f>'Data input'!K260</f>
        <v>24</v>
      </c>
      <c r="I24" s="98"/>
      <c r="J24" s="98"/>
      <c r="K24" s="128"/>
      <c r="L24" s="98"/>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row>
    <row r="25" spans="1:55" s="218" customFormat="1" ht="5.25" customHeight="1" outlineLevel="1">
      <c r="A25" s="208"/>
      <c r="B25" s="208"/>
      <c r="C25" s="209"/>
      <c r="D25" s="226"/>
      <c r="E25" s="210"/>
      <c r="F25" s="210"/>
      <c r="G25" s="212"/>
      <c r="H25" s="210"/>
      <c r="I25" s="213"/>
      <c r="J25" s="216"/>
      <c r="K25" s="210"/>
      <c r="L25" s="213"/>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row>
    <row r="26" spans="2:55" s="28" customFormat="1" ht="12.75" outlineLevel="2">
      <c r="B26" s="30" t="s">
        <v>52</v>
      </c>
      <c r="C26" s="115"/>
      <c r="D26" s="224" t="s">
        <v>153</v>
      </c>
      <c r="E26" s="125" t="s">
        <v>76</v>
      </c>
      <c r="F26" s="125" t="s">
        <v>77</v>
      </c>
      <c r="G26" s="76" t="s">
        <v>73</v>
      </c>
      <c r="H26" s="125" t="s">
        <v>72</v>
      </c>
      <c r="I26" s="94"/>
      <c r="J26" s="103"/>
      <c r="K26" s="125"/>
      <c r="L26" s="9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row>
    <row r="27" spans="2:55" s="14" customFormat="1" ht="12.75" outlineLevel="2">
      <c r="B27" s="40"/>
      <c r="C27" s="25"/>
      <c r="D27" s="228" t="s">
        <v>154</v>
      </c>
      <c r="E27" s="126">
        <f>'Data input'!F290</f>
        <v>1</v>
      </c>
      <c r="F27" s="126">
        <f>'Data input'!G290</f>
        <v>0.7391304347826086</v>
      </c>
      <c r="G27" s="69">
        <f>'Data input'!J290</f>
        <v>0.825592749838226</v>
      </c>
      <c r="H27" s="126">
        <f>'Data input'!K290</f>
        <v>0.32608695652173914</v>
      </c>
      <c r="I27" s="98"/>
      <c r="J27" s="98"/>
      <c r="K27" s="128"/>
      <c r="L27" s="98"/>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row>
    <row r="28" spans="2:55" s="14" customFormat="1" ht="12.75" outlineLevel="2">
      <c r="B28" s="40"/>
      <c r="C28" s="25"/>
      <c r="D28" s="228" t="s">
        <v>175</v>
      </c>
      <c r="E28" s="158">
        <f>'Data input'!F291</f>
        <v>92</v>
      </c>
      <c r="F28" s="158">
        <f>'Data input'!G291</f>
        <v>68</v>
      </c>
      <c r="G28" s="245">
        <f>'Data input'!J291</f>
        <v>3375111.8300000005</v>
      </c>
      <c r="H28" s="158">
        <f>'Data input'!K291</f>
        <v>30</v>
      </c>
      <c r="I28" s="98"/>
      <c r="J28" s="98"/>
      <c r="K28" s="128"/>
      <c r="L28" s="9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2:55" s="14" customFormat="1" ht="12.75" outlineLevel="2">
      <c r="B29" s="40"/>
      <c r="C29" s="25"/>
      <c r="D29" s="228" t="s">
        <v>176</v>
      </c>
      <c r="E29" s="158">
        <f>'Data input'!F292</f>
        <v>92</v>
      </c>
      <c r="F29" s="158">
        <f>'Data input'!G292</f>
        <v>92</v>
      </c>
      <c r="G29" s="245">
        <f>'Data input'!J292</f>
        <v>4088107.4000000004</v>
      </c>
      <c r="H29" s="158">
        <f>'Data input'!K292</f>
        <v>92</v>
      </c>
      <c r="I29" s="98"/>
      <c r="J29" s="98"/>
      <c r="K29" s="128"/>
      <c r="L29" s="98"/>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218" customFormat="1" ht="6.75" customHeight="1" outlineLevel="1">
      <c r="A30" s="208"/>
      <c r="B30" s="208"/>
      <c r="C30" s="209"/>
      <c r="D30" s="226"/>
      <c r="E30" s="210"/>
      <c r="F30" s="210"/>
      <c r="G30" s="212"/>
      <c r="H30" s="210"/>
      <c r="I30" s="213"/>
      <c r="J30" s="216"/>
      <c r="K30" s="210"/>
      <c r="L30" s="213"/>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row>
    <row r="31" spans="1:55" s="257" customFormat="1" ht="25.5" customHeight="1">
      <c r="A31" s="251" t="s">
        <v>174</v>
      </c>
      <c r="B31" s="252"/>
      <c r="C31" s="253"/>
      <c r="D31" s="254"/>
      <c r="E31" s="254"/>
      <c r="F31" s="255"/>
      <c r="G31" s="256"/>
      <c r="H31" s="256"/>
      <c r="I31" s="256"/>
      <c r="J31" s="256"/>
      <c r="K31" s="256"/>
      <c r="L31" s="256"/>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row>
    <row r="32" spans="1:55" s="6" customFormat="1" ht="7.5" customHeight="1" outlineLevel="1">
      <c r="A32" s="4"/>
      <c r="B32" s="4"/>
      <c r="C32" s="116"/>
      <c r="D32" s="226"/>
      <c r="E32" s="127"/>
      <c r="F32" s="132"/>
      <c r="G32" s="106"/>
      <c r="H32" s="132"/>
      <c r="I32" s="96"/>
      <c r="J32" s="70"/>
      <c r="K32" s="132"/>
      <c r="L32" s="102"/>
      <c r="M32" s="23"/>
      <c r="N32" s="23"/>
      <c r="O32" s="23"/>
      <c r="P32" s="23"/>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2:55" s="28" customFormat="1" ht="12.75" outlineLevel="2">
      <c r="B33" s="30" t="s">
        <v>37</v>
      </c>
      <c r="C33" s="115"/>
      <c r="D33" s="224" t="s">
        <v>153</v>
      </c>
      <c r="E33" s="141" t="s">
        <v>68</v>
      </c>
      <c r="F33" s="125" t="s">
        <v>69</v>
      </c>
      <c r="G33" s="68"/>
      <c r="H33" s="125"/>
      <c r="I33" s="148" t="s">
        <v>100</v>
      </c>
      <c r="J33" s="180"/>
      <c r="K33" s="125" t="s">
        <v>47</v>
      </c>
      <c r="L33" s="94" t="s">
        <v>46</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3:55" s="14" customFormat="1" ht="12.75" outlineLevel="2">
      <c r="C34" s="25"/>
      <c r="D34" s="228" t="s">
        <v>154</v>
      </c>
      <c r="E34" s="126">
        <f>'Data input'!F402</f>
        <v>0.5588235294117647</v>
      </c>
      <c r="F34" s="126">
        <f>'Data input'!G402</f>
        <v>0.5588235294117647</v>
      </c>
      <c r="G34" s="72"/>
      <c r="H34" s="128"/>
      <c r="I34" s="126">
        <f>'Data input'!L402</f>
        <v>0.17647058823529413</v>
      </c>
      <c r="J34" s="98"/>
      <c r="K34" s="158">
        <f>'Data input'!P402</f>
        <v>0</v>
      </c>
      <c r="L34" s="126">
        <f>'Data input'!Q402</f>
        <v>0.08571428571428572</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3:55" s="14" customFormat="1" ht="12.75" outlineLevel="2">
      <c r="C35" s="25"/>
      <c r="D35" s="228" t="s">
        <v>175</v>
      </c>
      <c r="E35" s="158">
        <f>'Data input'!F403</f>
        <v>19</v>
      </c>
      <c r="F35" s="158">
        <f>'Data input'!G403</f>
        <v>19</v>
      </c>
      <c r="G35" s="72"/>
      <c r="H35" s="128"/>
      <c r="I35" s="158">
        <f>'Data input'!L403</f>
        <v>6</v>
      </c>
      <c r="J35" s="98"/>
      <c r="K35" s="158">
        <f>'Data input'!P403</f>
        <v>0</v>
      </c>
      <c r="L35" s="158">
        <f>'Data input'!Q403</f>
        <v>3</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3:55" s="14" customFormat="1" ht="12.75" outlineLevel="2">
      <c r="C36" s="25"/>
      <c r="D36" s="228" t="s">
        <v>176</v>
      </c>
      <c r="E36" s="158">
        <f>'Data input'!F404</f>
        <v>34</v>
      </c>
      <c r="F36" s="158">
        <f>'Data input'!G404</f>
        <v>34</v>
      </c>
      <c r="G36" s="72"/>
      <c r="H36" s="128"/>
      <c r="I36" s="158">
        <f>'Data input'!L404</f>
        <v>34</v>
      </c>
      <c r="J36" s="98"/>
      <c r="K36" s="158">
        <f>'Data input'!P404</f>
        <v>35</v>
      </c>
      <c r="L36" s="158">
        <f>'Data input'!Q404</f>
        <v>35</v>
      </c>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218" customFormat="1" ht="12.75" customHeight="1" outlineLevel="1">
      <c r="A37" s="208"/>
      <c r="B37" s="208"/>
      <c r="C37" s="209"/>
      <c r="D37" s="226"/>
      <c r="E37" s="210"/>
      <c r="F37" s="210"/>
      <c r="G37" s="212"/>
      <c r="H37" s="210"/>
      <c r="I37" s="213"/>
      <c r="J37" s="216"/>
      <c r="K37" s="210"/>
      <c r="L37" s="213"/>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row>
    <row r="38" spans="2:55" s="28" customFormat="1" ht="12.75" outlineLevel="2">
      <c r="B38" s="30" t="s">
        <v>38</v>
      </c>
      <c r="C38" s="115"/>
      <c r="D38" s="224" t="s">
        <v>153</v>
      </c>
      <c r="E38" s="141"/>
      <c r="F38" s="125"/>
      <c r="G38" s="68"/>
      <c r="H38" s="125"/>
      <c r="I38" s="148"/>
      <c r="J38" s="180"/>
      <c r="K38" s="125" t="str">
        <f>'Data input'!P409</f>
        <v>NSi3.1</v>
      </c>
      <c r="L38" s="94" t="str">
        <f>'Data input'!Q409</f>
        <v>NSi4.1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row>
    <row r="39" spans="2:55" s="14" customFormat="1" ht="12.75" outlineLevel="2">
      <c r="B39" s="40"/>
      <c r="C39" s="25"/>
      <c r="D39" s="228" t="s">
        <v>154</v>
      </c>
      <c r="E39" s="142"/>
      <c r="F39" s="128"/>
      <c r="G39" s="72"/>
      <c r="H39" s="128"/>
      <c r="I39" s="150"/>
      <c r="J39" s="98"/>
      <c r="K39" s="158">
        <f>'Data input'!P410</f>
        <v>0</v>
      </c>
      <c r="L39" s="126">
        <f>'Data input'!Q410</f>
        <v>0.1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row>
    <row r="40" spans="3:55" s="14" customFormat="1" ht="12.75" outlineLevel="2">
      <c r="C40" s="25"/>
      <c r="D40" s="228" t="s">
        <v>175</v>
      </c>
      <c r="E40" s="142"/>
      <c r="F40" s="142"/>
      <c r="G40" s="72"/>
      <c r="H40" s="128"/>
      <c r="I40" s="142"/>
      <c r="J40" s="98"/>
      <c r="K40" s="158">
        <f>'Data input'!P411</f>
        <v>0</v>
      </c>
      <c r="L40" s="158">
        <f>'Data input'!Q411</f>
        <v>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row>
    <row r="41" spans="3:55" s="14" customFormat="1" ht="12.75" outlineLevel="2">
      <c r="C41" s="25"/>
      <c r="D41" s="228" t="s">
        <v>176</v>
      </c>
      <c r="E41" s="142"/>
      <c r="F41" s="142"/>
      <c r="G41" s="72"/>
      <c r="H41" s="128"/>
      <c r="I41" s="142"/>
      <c r="J41" s="98"/>
      <c r="K41" s="158">
        <f>'Data input'!P412</f>
        <v>10</v>
      </c>
      <c r="L41" s="158">
        <f>'Data input'!Q412</f>
        <v>10</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row>
    <row r="42" spans="1:55" s="6" customFormat="1" ht="5.25" customHeight="1" outlineLevel="1">
      <c r="A42" s="4"/>
      <c r="B42" s="4"/>
      <c r="C42" s="116"/>
      <c r="D42" s="226"/>
      <c r="E42" s="132"/>
      <c r="F42" s="132"/>
      <c r="G42" s="106"/>
      <c r="H42" s="132"/>
      <c r="I42" s="102"/>
      <c r="J42" s="102"/>
      <c r="K42" s="132">
        <f>'Data input'!P426</f>
        <v>0</v>
      </c>
      <c r="L42" s="102">
        <f>'Data input'!Q426</f>
        <v>0</v>
      </c>
      <c r="M42" s="23"/>
      <c r="N42" s="23"/>
      <c r="O42" s="23"/>
      <c r="P42" s="23"/>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row>
    <row r="43" spans="2:55" s="28" customFormat="1" ht="12.75" outlineLevel="2">
      <c r="B43" s="30" t="s">
        <v>39</v>
      </c>
      <c r="C43" s="115"/>
      <c r="D43" s="232" t="s">
        <v>153</v>
      </c>
      <c r="E43" s="125"/>
      <c r="F43" s="125"/>
      <c r="G43" s="68"/>
      <c r="H43" s="125"/>
      <c r="I43" s="94"/>
      <c r="J43" s="94"/>
      <c r="K43" s="125" t="str">
        <f>'Data input'!P427</f>
        <v>NSi3.2</v>
      </c>
      <c r="L43" s="94" t="str">
        <f>'Data input'!Q427</f>
        <v>NSi4.2</v>
      </c>
      <c r="M43" s="23"/>
      <c r="N43" s="23"/>
      <c r="O43" s="23"/>
      <c r="P43" s="2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row>
    <row r="44" spans="2:55" s="14" customFormat="1" ht="12.75" outlineLevel="2">
      <c r="B44" s="40"/>
      <c r="C44" s="25"/>
      <c r="D44" s="228" t="s">
        <v>154</v>
      </c>
      <c r="E44" s="128"/>
      <c r="F44" s="128"/>
      <c r="G44" s="72"/>
      <c r="H44" s="128"/>
      <c r="I44" s="98"/>
      <c r="J44" s="98"/>
      <c r="K44" s="158">
        <f>'Data input'!P428</f>
        <v>0</v>
      </c>
      <c r="L44" s="126">
        <f>'Data input'!Q428</f>
        <v>0.07142857142857142</v>
      </c>
      <c r="M44" s="23"/>
      <c r="N44" s="23"/>
      <c r="O44" s="23"/>
      <c r="P44" s="23"/>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row>
    <row r="45" spans="2:55" s="14" customFormat="1" ht="12.75" outlineLevel="2">
      <c r="B45" s="40"/>
      <c r="C45" s="25"/>
      <c r="D45" s="228" t="s">
        <v>175</v>
      </c>
      <c r="E45" s="128"/>
      <c r="F45" s="128"/>
      <c r="G45" s="72"/>
      <c r="H45" s="128"/>
      <c r="I45" s="98"/>
      <c r="J45" s="98"/>
      <c r="K45" s="158">
        <f>'Data input'!P429</f>
        <v>0</v>
      </c>
      <c r="L45" s="158">
        <f>'Data input'!Q429</f>
        <v>1</v>
      </c>
      <c r="M45" s="23"/>
      <c r="N45" s="23"/>
      <c r="O45" s="23"/>
      <c r="P45" s="23"/>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row>
    <row r="46" spans="2:55" s="14" customFormat="1" ht="12.75" outlineLevel="2">
      <c r="B46" s="40"/>
      <c r="C46" s="25"/>
      <c r="D46" s="228" t="s">
        <v>176</v>
      </c>
      <c r="E46" s="128"/>
      <c r="F46" s="128"/>
      <c r="G46" s="72"/>
      <c r="H46" s="128"/>
      <c r="I46" s="98"/>
      <c r="J46" s="98"/>
      <c r="K46" s="158">
        <f>'Data input'!P430</f>
        <v>14</v>
      </c>
      <c r="L46" s="158">
        <f>'Data input'!Q430</f>
        <v>14</v>
      </c>
      <c r="M46" s="23"/>
      <c r="N46" s="23"/>
      <c r="O46" s="23"/>
      <c r="P46" s="23"/>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row>
    <row r="47" spans="1:55" s="6" customFormat="1" ht="5.25" customHeight="1" outlineLevel="1">
      <c r="A47" s="4"/>
      <c r="B47" s="4"/>
      <c r="C47" s="116"/>
      <c r="D47" s="226"/>
      <c r="E47" s="132"/>
      <c r="F47" s="132"/>
      <c r="G47" s="106"/>
      <c r="H47" s="132"/>
      <c r="I47" s="102"/>
      <c r="J47" s="102"/>
      <c r="K47" s="132">
        <f>'Data input'!P448</f>
        <v>0</v>
      </c>
      <c r="L47" s="102">
        <f>'Data input'!Q448</f>
        <v>0</v>
      </c>
      <c r="M47" s="23"/>
      <c r="N47" s="23"/>
      <c r="O47" s="23"/>
      <c r="P47" s="23"/>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row>
    <row r="48" spans="2:55" s="28" customFormat="1" ht="12.75" outlineLevel="2">
      <c r="B48" s="30" t="s">
        <v>40</v>
      </c>
      <c r="C48" s="115"/>
      <c r="D48" s="232" t="s">
        <v>153</v>
      </c>
      <c r="E48" s="125"/>
      <c r="F48" s="125"/>
      <c r="G48" s="68"/>
      <c r="H48" s="125"/>
      <c r="I48" s="94"/>
      <c r="J48" s="94"/>
      <c r="K48" s="125" t="str">
        <f>'Data input'!P449</f>
        <v>NSi3.3</v>
      </c>
      <c r="L48" s="94" t="str">
        <f>'Data input'!Q449</f>
        <v>NSi4.3</v>
      </c>
      <c r="M48" s="23"/>
      <c r="N48" s="23"/>
      <c r="O48" s="23"/>
      <c r="P48" s="23"/>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row>
    <row r="49" spans="2:55" s="14" customFormat="1" ht="12.75" outlineLevel="2">
      <c r="B49" s="40"/>
      <c r="C49" s="25"/>
      <c r="D49" s="228" t="s">
        <v>154</v>
      </c>
      <c r="E49" s="128"/>
      <c r="F49" s="128"/>
      <c r="G49" s="72"/>
      <c r="H49" s="128"/>
      <c r="I49" s="98"/>
      <c r="J49" s="98"/>
      <c r="K49" s="158">
        <f>'Data input'!P450</f>
        <v>0</v>
      </c>
      <c r="L49" s="126">
        <f>'Data input'!Q450</f>
        <v>0.09090909090909091</v>
      </c>
      <c r="M49" s="23"/>
      <c r="N49" s="23"/>
      <c r="O49" s="23"/>
      <c r="P49" s="23"/>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row>
    <row r="50" spans="2:55" s="14" customFormat="1" ht="12.75" outlineLevel="2">
      <c r="B50" s="40"/>
      <c r="C50" s="25"/>
      <c r="D50" s="228" t="s">
        <v>175</v>
      </c>
      <c r="E50" s="128"/>
      <c r="F50" s="128"/>
      <c r="G50" s="72"/>
      <c r="H50" s="128"/>
      <c r="I50" s="98"/>
      <c r="J50" s="98"/>
      <c r="K50" s="158">
        <f>'Data input'!P451</f>
        <v>0</v>
      </c>
      <c r="L50" s="158">
        <f>'Data input'!Q451</f>
        <v>1</v>
      </c>
      <c r="M50" s="23"/>
      <c r="N50" s="23"/>
      <c r="O50" s="23"/>
      <c r="P50" s="23"/>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row>
    <row r="51" spans="2:55" s="14" customFormat="1" ht="12.75" outlineLevel="2">
      <c r="B51" s="40"/>
      <c r="C51" s="25"/>
      <c r="D51" s="228" t="s">
        <v>176</v>
      </c>
      <c r="E51" s="128"/>
      <c r="F51" s="128"/>
      <c r="G51" s="72"/>
      <c r="H51" s="128"/>
      <c r="I51" s="98"/>
      <c r="J51" s="98"/>
      <c r="K51" s="158">
        <f>'Data input'!P452</f>
        <v>11</v>
      </c>
      <c r="L51" s="158">
        <f>'Data input'!Q452</f>
        <v>11</v>
      </c>
      <c r="M51" s="23"/>
      <c r="N51" s="23"/>
      <c r="O51" s="23"/>
      <c r="P51" s="23"/>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row>
    <row r="52" spans="1:55" s="6" customFormat="1" ht="5.25" customHeight="1" outlineLevel="1">
      <c r="A52" s="4"/>
      <c r="B52" s="4"/>
      <c r="C52" s="116"/>
      <c r="D52" s="226"/>
      <c r="E52" s="132"/>
      <c r="F52" s="132"/>
      <c r="G52" s="106"/>
      <c r="H52" s="132"/>
      <c r="I52" s="102"/>
      <c r="J52" s="102"/>
      <c r="K52" s="132">
        <f>'Data input'!P467</f>
        <v>0</v>
      </c>
      <c r="L52" s="102">
        <f>'Data input'!Q467</f>
        <v>0</v>
      </c>
      <c r="M52" s="23"/>
      <c r="N52" s="23"/>
      <c r="O52" s="23"/>
      <c r="P52" s="23"/>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row>
    <row r="53" spans="2:55" s="28" customFormat="1" ht="12.75" outlineLevel="2">
      <c r="B53" s="30" t="s">
        <v>41</v>
      </c>
      <c r="C53" s="115"/>
      <c r="D53" s="232" t="s">
        <v>153</v>
      </c>
      <c r="E53" s="125"/>
      <c r="F53" s="125"/>
      <c r="G53" s="68"/>
      <c r="H53" s="125"/>
      <c r="I53" s="94"/>
      <c r="J53" s="94"/>
      <c r="K53" s="125" t="str">
        <f>'Data input'!P468</f>
        <v>NSi3.4</v>
      </c>
      <c r="L53" s="94" t="str">
        <f>'Data input'!Q468</f>
        <v>NSi4.4</v>
      </c>
      <c r="M53" s="23"/>
      <c r="N53" s="23"/>
      <c r="O53" s="23"/>
      <c r="P53" s="2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row>
    <row r="54" spans="2:55" s="14" customFormat="1" ht="12.75" outlineLevel="2">
      <c r="B54" s="40"/>
      <c r="C54" s="25"/>
      <c r="D54" s="228" t="s">
        <v>154</v>
      </c>
      <c r="E54" s="128"/>
      <c r="F54" s="128"/>
      <c r="G54" s="72"/>
      <c r="H54" s="128"/>
      <c r="I54" s="98"/>
      <c r="J54" s="98"/>
      <c r="K54" s="158">
        <f>'Data input'!P469</f>
        <v>0</v>
      </c>
      <c r="L54" s="126">
        <f>'Data input'!Q469</f>
        <v>0</v>
      </c>
      <c r="M54" s="23"/>
      <c r="N54" s="23"/>
      <c r="O54" s="23"/>
      <c r="P54" s="23"/>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row>
    <row r="55" spans="2:55" s="14" customFormat="1" ht="12.75" outlineLevel="2">
      <c r="B55" s="40"/>
      <c r="C55" s="25"/>
      <c r="D55" s="228" t="s">
        <v>175</v>
      </c>
      <c r="E55" s="128"/>
      <c r="F55" s="128"/>
      <c r="G55" s="72"/>
      <c r="H55" s="128"/>
      <c r="I55" s="98"/>
      <c r="J55" s="98"/>
      <c r="K55" s="158">
        <f>'Data input'!P470</f>
        <v>0</v>
      </c>
      <c r="L55" s="158">
        <f>'Data input'!Q470</f>
        <v>0</v>
      </c>
      <c r="M55" s="23"/>
      <c r="N55" s="23"/>
      <c r="O55" s="23"/>
      <c r="P55" s="23"/>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row>
    <row r="56" spans="2:55" s="14" customFormat="1" ht="12.75" outlineLevel="2">
      <c r="B56" s="40"/>
      <c r="C56" s="25"/>
      <c r="D56" s="228" t="s">
        <v>176</v>
      </c>
      <c r="E56" s="128"/>
      <c r="F56" s="128"/>
      <c r="G56" s="72"/>
      <c r="H56" s="128"/>
      <c r="I56" s="98"/>
      <c r="J56" s="98"/>
      <c r="K56" s="158">
        <f>'Data input'!P471</f>
        <v>0</v>
      </c>
      <c r="L56" s="158">
        <f>'Data input'!Q471</f>
        <v>0</v>
      </c>
      <c r="M56" s="23"/>
      <c r="N56" s="23"/>
      <c r="O56" s="23"/>
      <c r="P56" s="23"/>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row>
    <row r="57" spans="1:55" s="6" customFormat="1" ht="5.25" customHeight="1" outlineLevel="1">
      <c r="A57" s="4"/>
      <c r="B57" s="4"/>
      <c r="C57" s="116"/>
      <c r="D57" s="226"/>
      <c r="E57" s="132"/>
      <c r="F57" s="132"/>
      <c r="G57" s="106"/>
      <c r="H57" s="132"/>
      <c r="I57" s="102"/>
      <c r="J57" s="102"/>
      <c r="K57" s="132">
        <f>'Data input'!P478</f>
        <v>0</v>
      </c>
      <c r="L57" s="102">
        <f>'Data input'!Q478</f>
        <v>0</v>
      </c>
      <c r="M57" s="23"/>
      <c r="N57" s="23"/>
      <c r="O57" s="23"/>
      <c r="P57" s="23"/>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row>
    <row r="58" spans="2:55" s="28" customFormat="1" ht="12.75" outlineLevel="2">
      <c r="B58" s="30" t="s">
        <v>45</v>
      </c>
      <c r="C58" s="115"/>
      <c r="D58" s="232" t="s">
        <v>153</v>
      </c>
      <c r="E58" s="125"/>
      <c r="F58" s="125"/>
      <c r="G58" s="68"/>
      <c r="H58" s="125"/>
      <c r="I58" s="94"/>
      <c r="J58" s="94"/>
      <c r="K58" s="125" t="str">
        <f>'Data input'!P479</f>
        <v>NSi3.5</v>
      </c>
      <c r="L58" s="94" t="str">
        <f>'Data input'!Q479</f>
        <v>NSi4.5</v>
      </c>
      <c r="M58" s="23"/>
      <c r="N58" s="23"/>
      <c r="O58" s="23"/>
      <c r="P58" s="23"/>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row>
    <row r="59" spans="2:55" s="14" customFormat="1" ht="12.75" outlineLevel="2">
      <c r="B59" s="40"/>
      <c r="C59" s="25"/>
      <c r="D59" s="228" t="s">
        <v>154</v>
      </c>
      <c r="E59" s="128"/>
      <c r="F59" s="128"/>
      <c r="G59" s="72"/>
      <c r="H59" s="128"/>
      <c r="I59" s="98"/>
      <c r="J59" s="98"/>
      <c r="K59" s="158">
        <f>'Data input'!P480</f>
        <v>0</v>
      </c>
      <c r="L59" s="95">
        <f>'Data input'!Q480</f>
        <v>0</v>
      </c>
      <c r="M59" s="23"/>
      <c r="N59" s="23"/>
      <c r="O59" s="23"/>
      <c r="P59" s="23"/>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row>
    <row r="60" spans="2:55" s="14" customFormat="1" ht="12.75" outlineLevel="2">
      <c r="B60" s="40"/>
      <c r="C60" s="25"/>
      <c r="D60" s="228" t="s">
        <v>175</v>
      </c>
      <c r="E60" s="128"/>
      <c r="F60" s="128"/>
      <c r="G60" s="72"/>
      <c r="H60" s="128"/>
      <c r="I60" s="98"/>
      <c r="J60" s="98"/>
      <c r="K60" s="158">
        <f>'Data input'!P481</f>
        <v>0</v>
      </c>
      <c r="L60" s="158">
        <f>'Data input'!Q481</f>
        <v>0</v>
      </c>
      <c r="M60" s="23"/>
      <c r="N60" s="23"/>
      <c r="O60" s="23"/>
      <c r="P60" s="23"/>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row>
    <row r="61" spans="2:55" s="14" customFormat="1" ht="12.75" outlineLevel="2">
      <c r="B61" s="40"/>
      <c r="C61" s="25"/>
      <c r="D61" s="228" t="s">
        <v>176</v>
      </c>
      <c r="E61" s="128"/>
      <c r="F61" s="128"/>
      <c r="G61" s="72"/>
      <c r="H61" s="128"/>
      <c r="I61" s="98"/>
      <c r="J61" s="98"/>
      <c r="K61" s="158">
        <f>'Data input'!P482</f>
        <v>0</v>
      </c>
      <c r="L61" s="158">
        <f>'Data input'!Q482</f>
        <v>0</v>
      </c>
      <c r="M61" s="23"/>
      <c r="N61" s="23"/>
      <c r="O61" s="23"/>
      <c r="P61" s="23"/>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row>
    <row r="62" spans="1:55" s="6" customFormat="1" ht="5.25" customHeight="1" outlineLevel="1">
      <c r="A62" s="4"/>
      <c r="B62" s="4"/>
      <c r="C62" s="116"/>
      <c r="D62" s="226"/>
      <c r="E62" s="132"/>
      <c r="F62" s="132"/>
      <c r="G62" s="106"/>
      <c r="H62" s="132"/>
      <c r="I62" s="102"/>
      <c r="J62" s="102"/>
      <c r="K62" s="132"/>
      <c r="L62" s="102"/>
      <c r="M62" s="23"/>
      <c r="N62" s="23"/>
      <c r="O62" s="23"/>
      <c r="P62" s="23"/>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row>
    <row r="63" spans="2:55" s="28" customFormat="1" ht="12.75" outlineLevel="2">
      <c r="B63" s="30" t="s">
        <v>169</v>
      </c>
      <c r="C63" s="115"/>
      <c r="D63" s="224"/>
      <c r="E63" s="125"/>
      <c r="F63" s="125"/>
      <c r="G63" s="68"/>
      <c r="H63" s="125"/>
      <c r="I63" s="94"/>
      <c r="J63" s="94"/>
      <c r="K63" s="125"/>
      <c r="L63" s="9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row>
    <row r="64" spans="1:55" s="36" customFormat="1" ht="9.75" customHeight="1">
      <c r="A64" s="33"/>
      <c r="B64" s="33"/>
      <c r="C64" s="120"/>
      <c r="D64" s="234"/>
      <c r="E64" s="136"/>
      <c r="F64" s="136"/>
      <c r="G64" s="85"/>
      <c r="H64" s="136"/>
      <c r="I64" s="79"/>
      <c r="J64" s="79"/>
      <c r="K64" s="136"/>
      <c r="L64" s="79"/>
      <c r="M64" s="23"/>
      <c r="N64" s="23"/>
      <c r="O64" s="23"/>
      <c r="P64" s="23"/>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row>
    <row r="65" spans="4:55" s="23" customFormat="1" ht="12.75">
      <c r="D65" s="236"/>
      <c r="E65" s="137"/>
      <c r="F65" s="137"/>
      <c r="G65" s="86"/>
      <c r="H65" s="137"/>
      <c r="I65" s="81"/>
      <c r="J65" s="81"/>
      <c r="K65" s="137"/>
      <c r="L65" s="81"/>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row>
  </sheetData>
  <sheetProtection/>
  <printOptions/>
  <pageMargins left="0.5905511811023623" right="0.5905511811023623" top="0.3937007874015748" bottom="0.3937007874015748" header="0.1968503937007874" footer="0.1968503937007874"/>
  <pageSetup fitToHeight="2" fitToWidth="2" horizontalDpi="200" verticalDpi="200" orientation="landscape" paperSize="9" scale="7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Nedyalka V. Ivanova</cp:lastModifiedBy>
  <cp:lastPrinted>2016-05-10T10:54:11Z</cp:lastPrinted>
  <dcterms:created xsi:type="dcterms:W3CDTF">2006-12-11T16:06:48Z</dcterms:created>
  <dcterms:modified xsi:type="dcterms:W3CDTF">2019-07-15T12:25:02Z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